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ink/ink1.xml" ContentType="application/inkml+xml"/>
  <Override PartName="/xl/ink/ink2.xml" ContentType="application/inkml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Zach\Desktop\Starfire\Seattle United Cup\"/>
    </mc:Choice>
  </mc:AlternateContent>
  <bookViews>
    <workbookView xWindow="0" yWindow="0" windowWidth="21600" windowHeight="11660" tabRatio="908" firstSheet="4" activeTab="4"/>
  </bookViews>
  <sheets>
    <sheet name="BU10 old" sheetId="6" state="hidden" r:id="rId1"/>
    <sheet name="BU11 old" sheetId="5" state="hidden" r:id="rId2"/>
    <sheet name="GU10 old" sheetId="7" state="hidden" r:id="rId3"/>
    <sheet name="GU11 old" sheetId="8" state="hidden" r:id="rId4"/>
    <sheet name="Index" sheetId="31" r:id="rId5"/>
    <sheet name="BU10" sheetId="24" r:id="rId6"/>
    <sheet name="BU11" sheetId="25" r:id="rId7"/>
    <sheet name="BU12G" sheetId="10" r:id="rId8"/>
    <sheet name="BU12S" sheetId="11" r:id="rId9"/>
    <sheet name="BU13" sheetId="12" r:id="rId10"/>
    <sheet name="BU14" sheetId="14" r:id="rId11"/>
    <sheet name="BU15 (2)" sheetId="33" state="hidden" r:id="rId12"/>
    <sheet name="BU15" sheetId="17" r:id="rId13"/>
    <sheet name="BU16" sheetId="20" r:id="rId14"/>
    <sheet name="BU17-U19" sheetId="19" r:id="rId15"/>
    <sheet name="GU10" sheetId="26" r:id="rId16"/>
    <sheet name="GU11" sheetId="27" r:id="rId17"/>
    <sheet name="GU12" sheetId="9" r:id="rId18"/>
    <sheet name="GU13" sheetId="13" r:id="rId19"/>
    <sheet name="GU14" sheetId="23" r:id="rId20"/>
    <sheet name="GU14G" sheetId="16" state="hidden" r:id="rId21"/>
    <sheet name="GU14S" sheetId="15" state="hidden" r:id="rId22"/>
    <sheet name="GU15" sheetId="18" r:id="rId23"/>
    <sheet name="GU16" sheetId="32" r:id="rId24"/>
    <sheet name="GU16 OLD" sheetId="21" state="hidden" r:id="rId25"/>
    <sheet name="GU17-U19" sheetId="22" r:id="rId26"/>
    <sheet name="Field Matrix" sheetId="3" state="hidden" r:id="rId27"/>
    <sheet name="Boys" sheetId="1" state="hidden" r:id="rId28"/>
    <sheet name="Girls" sheetId="2" state="hidden" r:id="rId29"/>
    <sheet name="Ref Upload" sheetId="29" state="hidden" r:id="rId30"/>
    <sheet name="All Games Raw" sheetId="30" state="hidden" r:id="rId31"/>
  </sheets>
  <definedNames>
    <definedName name="_xlnm.Print_Area" localSheetId="27">Boys!$A$1:$E$102</definedName>
    <definedName name="_xlnm.Print_Area" localSheetId="5">'BU10'!$A$1:$N$74</definedName>
    <definedName name="_xlnm.Print_Area" localSheetId="0">'BU10 old'!$A$1:$N$85</definedName>
    <definedName name="_xlnm.Print_Area" localSheetId="10">'BU14'!$A$1:$N$72</definedName>
    <definedName name="_xlnm.Print_Area" localSheetId="13">'BU16'!$A$1:$N$77</definedName>
    <definedName name="_xlnm.Print_Area" localSheetId="15">'GU10'!$A$1:$N$74</definedName>
    <definedName name="_xlnm.Print_Area" localSheetId="2">'GU10 old'!$A$1:$N$78</definedName>
    <definedName name="_xlnm.Print_Area" localSheetId="19">'GU14'!$A$1:$N$72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6" i="17" l="1"/>
  <c r="C52" i="33"/>
  <c r="C51" i="33"/>
  <c r="C50" i="33"/>
  <c r="C49" i="33"/>
  <c r="C46" i="33"/>
  <c r="C45" i="33"/>
  <c r="C44" i="33"/>
  <c r="C41" i="33"/>
  <c r="C40" i="33"/>
  <c r="C39" i="33"/>
  <c r="I21" i="32"/>
  <c r="I22" i="32"/>
  <c r="I30" i="32"/>
  <c r="G30" i="32"/>
  <c r="I28" i="32"/>
  <c r="G28" i="32"/>
  <c r="I29" i="32"/>
  <c r="G29" i="32"/>
  <c r="C40" i="32"/>
  <c r="C41" i="32"/>
  <c r="C39" i="32"/>
  <c r="C36" i="32"/>
  <c r="C37" i="32"/>
  <c r="C38" i="32"/>
  <c r="C35" i="32"/>
  <c r="D40" i="32"/>
  <c r="D41" i="32"/>
  <c r="D39" i="32"/>
  <c r="D36" i="32"/>
  <c r="D37" i="32"/>
  <c r="D38" i="32"/>
  <c r="I25" i="32"/>
  <c r="G25" i="32"/>
  <c r="I26" i="32"/>
  <c r="G26" i="32"/>
  <c r="G21" i="32"/>
  <c r="I23" i="32"/>
  <c r="G23" i="32"/>
  <c r="G22" i="32"/>
  <c r="I20" i="32"/>
  <c r="G20" i="32"/>
  <c r="G18" i="32"/>
  <c r="I17" i="32"/>
  <c r="G17" i="32"/>
  <c r="I16" i="32"/>
  <c r="G16" i="32"/>
  <c r="B102" i="1"/>
  <c r="B91" i="1"/>
  <c r="B85" i="1"/>
  <c r="B71" i="1"/>
  <c r="B55" i="1"/>
  <c r="B44" i="1"/>
  <c r="B26" i="1"/>
  <c r="B12" i="1"/>
  <c r="B5" i="1"/>
  <c r="F1" i="1"/>
  <c r="D29" i="24"/>
  <c r="D28" i="24"/>
  <c r="D27" i="24"/>
  <c r="D26" i="24"/>
  <c r="I21" i="24"/>
  <c r="G21" i="24"/>
  <c r="I20" i="24"/>
  <c r="G20" i="24"/>
  <c r="I18" i="24"/>
  <c r="G18" i="24"/>
  <c r="I17" i="24"/>
  <c r="G17" i="24"/>
  <c r="I15" i="24"/>
  <c r="G15" i="24"/>
  <c r="I14" i="24"/>
  <c r="G14" i="24"/>
  <c r="I25" i="6"/>
  <c r="G25" i="6"/>
  <c r="I26" i="6"/>
  <c r="G26" i="6"/>
  <c r="I23" i="6"/>
  <c r="G23" i="6"/>
  <c r="I22" i="6"/>
  <c r="G22" i="6"/>
  <c r="G19" i="6"/>
  <c r="I19" i="6"/>
  <c r="C35" i="6"/>
  <c r="C34" i="6"/>
  <c r="C33" i="6"/>
  <c r="C32" i="6"/>
  <c r="C31" i="6"/>
  <c r="I20" i="6"/>
  <c r="G20" i="6"/>
  <c r="I17" i="6"/>
  <c r="G17" i="6"/>
  <c r="I16" i="6"/>
  <c r="G16" i="6"/>
  <c r="C52" i="25"/>
  <c r="C51" i="25"/>
  <c r="C50" i="25"/>
  <c r="C49" i="25"/>
  <c r="C46" i="25"/>
  <c r="C45" i="25"/>
  <c r="C44" i="25"/>
  <c r="C41" i="25"/>
  <c r="C40" i="25"/>
  <c r="C39" i="25"/>
  <c r="I31" i="25"/>
  <c r="G31" i="25"/>
  <c r="I29" i="25"/>
  <c r="G29" i="25"/>
  <c r="I28" i="25"/>
  <c r="G28" i="25"/>
  <c r="I27" i="25"/>
  <c r="G27" i="25"/>
  <c r="I26" i="25"/>
  <c r="G26" i="25"/>
  <c r="I25" i="25"/>
  <c r="G25" i="25"/>
  <c r="I23" i="25"/>
  <c r="G23" i="25"/>
  <c r="I22" i="25"/>
  <c r="G22" i="25"/>
  <c r="I21" i="25"/>
  <c r="G21" i="25"/>
  <c r="I20" i="25"/>
  <c r="G20" i="25"/>
  <c r="I19" i="25"/>
  <c r="G19" i="25"/>
  <c r="I17" i="25"/>
  <c r="G17" i="25"/>
  <c r="I16" i="25"/>
  <c r="G16" i="25"/>
  <c r="I15" i="25"/>
  <c r="G15" i="25"/>
  <c r="I14" i="25"/>
  <c r="G14" i="25"/>
  <c r="C52" i="5"/>
  <c r="C51" i="5"/>
  <c r="C50" i="5"/>
  <c r="C49" i="5"/>
  <c r="C46" i="5"/>
  <c r="C45" i="5"/>
  <c r="C44" i="5"/>
  <c r="C41" i="5"/>
  <c r="C40" i="5"/>
  <c r="C39" i="5"/>
  <c r="I14" i="5"/>
  <c r="G14" i="5"/>
  <c r="I31" i="5"/>
  <c r="G31" i="5"/>
  <c r="I29" i="5"/>
  <c r="G29" i="5"/>
  <c r="I27" i="5"/>
  <c r="G27" i="5"/>
  <c r="I28" i="5"/>
  <c r="G28" i="5"/>
  <c r="I22" i="5"/>
  <c r="G22" i="5"/>
  <c r="I21" i="5"/>
  <c r="G21" i="5"/>
  <c r="I23" i="5"/>
  <c r="G23" i="5"/>
  <c r="I20" i="5"/>
  <c r="G20" i="5"/>
  <c r="I19" i="5"/>
  <c r="G19" i="5"/>
  <c r="I26" i="5"/>
  <c r="G26" i="5"/>
  <c r="I25" i="5"/>
  <c r="G25" i="5"/>
  <c r="I16" i="5"/>
  <c r="G16" i="5"/>
  <c r="I17" i="5"/>
  <c r="G17" i="5"/>
  <c r="I15" i="5"/>
  <c r="G15" i="5"/>
  <c r="D42" i="10"/>
  <c r="D41" i="10"/>
  <c r="D40" i="10"/>
  <c r="D39" i="10"/>
  <c r="D36" i="10"/>
  <c r="D35" i="10"/>
  <c r="D34" i="10"/>
  <c r="D33" i="10"/>
  <c r="I25" i="10"/>
  <c r="G25" i="10"/>
  <c r="I24" i="10"/>
  <c r="G24" i="10"/>
  <c r="I23" i="10"/>
  <c r="G23" i="10"/>
  <c r="I22" i="10"/>
  <c r="G22" i="10"/>
  <c r="I20" i="10"/>
  <c r="G20" i="10"/>
  <c r="I17" i="10"/>
  <c r="G17" i="10"/>
  <c r="I18" i="10"/>
  <c r="G18" i="10"/>
  <c r="I19" i="10"/>
  <c r="G19" i="10"/>
  <c r="I28" i="10"/>
  <c r="G28" i="10"/>
  <c r="I27" i="10"/>
  <c r="G27" i="10"/>
  <c r="I15" i="10"/>
  <c r="G15" i="10"/>
  <c r="I14" i="10"/>
  <c r="G14" i="10"/>
  <c r="D41" i="11"/>
  <c r="D40" i="11"/>
  <c r="D39" i="11"/>
  <c r="D38" i="11"/>
  <c r="D35" i="11"/>
  <c r="D34" i="11"/>
  <c r="D33" i="11"/>
  <c r="D32" i="11"/>
  <c r="I27" i="11"/>
  <c r="G27" i="11"/>
  <c r="I26" i="11"/>
  <c r="G26" i="11"/>
  <c r="I25" i="11"/>
  <c r="G25" i="11"/>
  <c r="I24" i="11"/>
  <c r="G24" i="11"/>
  <c r="I19" i="11"/>
  <c r="G19" i="11"/>
  <c r="I22" i="11"/>
  <c r="G22" i="11"/>
  <c r="I21" i="11"/>
  <c r="G21" i="11"/>
  <c r="I20" i="11"/>
  <c r="G20" i="11"/>
  <c r="I15" i="11"/>
  <c r="G15" i="11"/>
  <c r="I17" i="11"/>
  <c r="G17" i="11"/>
  <c r="I16" i="11"/>
  <c r="G16" i="11"/>
  <c r="I14" i="11"/>
  <c r="G14" i="11"/>
  <c r="D41" i="12"/>
  <c r="D40" i="12"/>
  <c r="D39" i="12"/>
  <c r="D38" i="12"/>
  <c r="D35" i="12"/>
  <c r="D34" i="12"/>
  <c r="D33" i="12"/>
  <c r="D32" i="12"/>
  <c r="I25" i="12"/>
  <c r="G25" i="12"/>
  <c r="I27" i="12"/>
  <c r="G27" i="12"/>
  <c r="I26" i="12"/>
  <c r="G26" i="12"/>
  <c r="I24" i="12"/>
  <c r="G24" i="12"/>
  <c r="I22" i="12"/>
  <c r="G22" i="12"/>
  <c r="I21" i="12"/>
  <c r="G21" i="12"/>
  <c r="I20" i="12"/>
  <c r="G20" i="12"/>
  <c r="I19" i="12"/>
  <c r="G19" i="12"/>
  <c r="I17" i="12"/>
  <c r="G17" i="12"/>
  <c r="I15" i="12"/>
  <c r="G15" i="12"/>
  <c r="I14" i="12"/>
  <c r="G14" i="12"/>
  <c r="I16" i="12"/>
  <c r="G16" i="12"/>
  <c r="D57" i="14"/>
  <c r="D56" i="14"/>
  <c r="D55" i="14"/>
  <c r="D54" i="14"/>
  <c r="D51" i="14"/>
  <c r="D50" i="14"/>
  <c r="D49" i="14"/>
  <c r="D48" i="14"/>
  <c r="D45" i="14"/>
  <c r="D44" i="14"/>
  <c r="D43" i="14"/>
  <c r="D42" i="14"/>
  <c r="I31" i="14"/>
  <c r="G31" i="14"/>
  <c r="I29" i="14"/>
  <c r="G29" i="14"/>
  <c r="I33" i="14"/>
  <c r="G33" i="14"/>
  <c r="I34" i="14"/>
  <c r="G34" i="14"/>
  <c r="I30" i="14"/>
  <c r="G30" i="14"/>
  <c r="I32" i="14"/>
  <c r="G32" i="14"/>
  <c r="I27" i="14"/>
  <c r="G27" i="14"/>
  <c r="I25" i="14"/>
  <c r="G25" i="14"/>
  <c r="I22" i="14"/>
  <c r="G22" i="14"/>
  <c r="I26" i="14"/>
  <c r="G26" i="14"/>
  <c r="I23" i="14"/>
  <c r="G23" i="14"/>
  <c r="I24" i="14"/>
  <c r="G24" i="14"/>
  <c r="I19" i="14"/>
  <c r="G19" i="14"/>
  <c r="I18" i="14"/>
  <c r="G18" i="14"/>
  <c r="I17" i="14"/>
  <c r="G17" i="14"/>
  <c r="I16" i="14"/>
  <c r="G16" i="14"/>
  <c r="I15" i="14"/>
  <c r="G15" i="14"/>
  <c r="I20" i="14"/>
  <c r="G20" i="14"/>
  <c r="C52" i="17"/>
  <c r="C51" i="17"/>
  <c r="C50" i="17"/>
  <c r="C49" i="17"/>
  <c r="C46" i="17"/>
  <c r="C45" i="17"/>
  <c r="C44" i="17"/>
  <c r="C41" i="17"/>
  <c r="C40" i="17"/>
  <c r="C39" i="17"/>
  <c r="I17" i="17"/>
  <c r="G17" i="17"/>
  <c r="I16" i="17"/>
  <c r="G16" i="17"/>
  <c r="I15" i="17"/>
  <c r="G15" i="17"/>
  <c r="I31" i="17"/>
  <c r="G31" i="17"/>
  <c r="I14" i="17"/>
  <c r="G14" i="17"/>
  <c r="I29" i="17"/>
  <c r="G29" i="17"/>
  <c r="I28" i="17"/>
  <c r="G28" i="17"/>
  <c r="I27" i="17"/>
  <c r="G27" i="17"/>
  <c r="I26" i="17"/>
  <c r="I25" i="17"/>
  <c r="G25" i="17"/>
  <c r="I22" i="17"/>
  <c r="G22" i="17"/>
  <c r="I23" i="17"/>
  <c r="G23" i="17"/>
  <c r="I21" i="17"/>
  <c r="G21" i="17"/>
  <c r="I19" i="17"/>
  <c r="G19" i="17"/>
  <c r="I20" i="17"/>
  <c r="G20" i="17"/>
  <c r="I18" i="20"/>
  <c r="G18" i="20"/>
  <c r="I17" i="20"/>
  <c r="G17" i="20"/>
  <c r="D32" i="20"/>
  <c r="D31" i="20"/>
  <c r="D30" i="20"/>
  <c r="D29" i="20"/>
  <c r="I24" i="20"/>
  <c r="G24" i="20"/>
  <c r="I23" i="20"/>
  <c r="G23" i="20"/>
  <c r="I21" i="20"/>
  <c r="G21" i="20"/>
  <c r="I20" i="20"/>
  <c r="G20" i="20"/>
  <c r="I15" i="20"/>
  <c r="G15" i="20"/>
  <c r="I14" i="20"/>
  <c r="G14" i="20"/>
  <c r="I27" i="19"/>
  <c r="G27" i="19"/>
  <c r="I26" i="19"/>
  <c r="G26" i="19"/>
  <c r="I25" i="19"/>
  <c r="I24" i="19"/>
  <c r="D43" i="19"/>
  <c r="D42" i="19"/>
  <c r="D41" i="19"/>
  <c r="D40" i="19"/>
  <c r="D37" i="19"/>
  <c r="D36" i="19"/>
  <c r="D35" i="19"/>
  <c r="D34" i="19"/>
  <c r="G25" i="19"/>
  <c r="G24" i="19"/>
  <c r="I22" i="19"/>
  <c r="G22" i="19"/>
  <c r="I21" i="19"/>
  <c r="G21" i="19"/>
  <c r="I20" i="19"/>
  <c r="G20" i="19"/>
  <c r="I19" i="19"/>
  <c r="G19" i="19"/>
  <c r="I16" i="19"/>
  <c r="G16" i="19"/>
  <c r="I17" i="19"/>
  <c r="G17" i="19"/>
  <c r="I15" i="19"/>
  <c r="G15" i="19"/>
  <c r="I14" i="19"/>
  <c r="G14" i="19"/>
  <c r="U4" i="3"/>
  <c r="U3" i="3"/>
  <c r="U2" i="3"/>
  <c r="P3" i="3"/>
  <c r="P4" i="3"/>
  <c r="N29" i="3"/>
  <c r="P28" i="3"/>
  <c r="P29" i="3"/>
  <c r="S24" i="3"/>
  <c r="S23" i="3"/>
  <c r="S22" i="3"/>
  <c r="P22" i="3"/>
  <c r="S21" i="3"/>
  <c r="P21" i="3"/>
  <c r="S20" i="3"/>
  <c r="P20" i="3"/>
  <c r="S19" i="3"/>
  <c r="P19" i="3"/>
  <c r="S18" i="3"/>
  <c r="P18" i="3"/>
  <c r="S17" i="3"/>
  <c r="P17" i="3"/>
  <c r="N17" i="3"/>
  <c r="S16" i="3"/>
  <c r="P16" i="3"/>
  <c r="P2" i="3"/>
  <c r="N2" i="3"/>
  <c r="P14" i="3"/>
  <c r="P13" i="3"/>
  <c r="P12" i="3"/>
  <c r="P11" i="3"/>
  <c r="P10" i="3"/>
  <c r="P9" i="3"/>
  <c r="P8" i="3"/>
  <c r="B11" i="2"/>
  <c r="S7" i="3"/>
  <c r="B5" i="2"/>
  <c r="S6" i="3"/>
  <c r="S2" i="3"/>
  <c r="B102" i="2"/>
  <c r="S14" i="3"/>
  <c r="B91" i="2"/>
  <c r="S13" i="3"/>
  <c r="B80" i="2"/>
  <c r="S12" i="3"/>
  <c r="B66" i="2"/>
  <c r="S11" i="3"/>
  <c r="B36" i="2"/>
  <c r="S9" i="3"/>
  <c r="B47" i="2"/>
  <c r="S10" i="3"/>
  <c r="S4" i="3"/>
  <c r="B22" i="2"/>
  <c r="S8" i="3"/>
  <c r="S3" i="3"/>
  <c r="F1" i="2"/>
  <c r="D29" i="26"/>
  <c r="D28" i="26"/>
  <c r="D27" i="26"/>
  <c r="D26" i="26"/>
  <c r="I21" i="26"/>
  <c r="G21" i="26"/>
  <c r="I20" i="26"/>
  <c r="G20" i="26"/>
  <c r="I18" i="26"/>
  <c r="G18" i="26"/>
  <c r="I17" i="26"/>
  <c r="G17" i="26"/>
  <c r="I15" i="26"/>
  <c r="G15" i="26"/>
  <c r="I14" i="26"/>
  <c r="G14" i="26"/>
  <c r="D29" i="7"/>
  <c r="D28" i="7"/>
  <c r="D27" i="7"/>
  <c r="D26" i="7"/>
  <c r="I20" i="7"/>
  <c r="G20" i="7"/>
  <c r="I21" i="7"/>
  <c r="G21" i="7"/>
  <c r="I18" i="7"/>
  <c r="G18" i="7"/>
  <c r="I17" i="7"/>
  <c r="G17" i="7"/>
  <c r="I15" i="7"/>
  <c r="G15" i="7"/>
  <c r="I14" i="7"/>
  <c r="G14" i="7"/>
  <c r="D41" i="27"/>
  <c r="D40" i="27"/>
  <c r="D39" i="27"/>
  <c r="D38" i="27"/>
  <c r="D35" i="27"/>
  <c r="D34" i="27"/>
  <c r="D33" i="27"/>
  <c r="D32" i="27"/>
  <c r="I27" i="27"/>
  <c r="G27" i="27"/>
  <c r="I26" i="27"/>
  <c r="G26" i="27"/>
  <c r="I25" i="27"/>
  <c r="G25" i="27"/>
  <c r="I24" i="27"/>
  <c r="G24" i="27"/>
  <c r="I22" i="27"/>
  <c r="G22" i="27"/>
  <c r="I21" i="27"/>
  <c r="G21" i="27"/>
  <c r="I20" i="27"/>
  <c r="G20" i="27"/>
  <c r="I19" i="27"/>
  <c r="G19" i="27"/>
  <c r="I17" i="27"/>
  <c r="G17" i="27"/>
  <c r="I16" i="27"/>
  <c r="G16" i="27"/>
  <c r="I15" i="27"/>
  <c r="G15" i="27"/>
  <c r="I14" i="27"/>
  <c r="G14" i="27"/>
  <c r="D41" i="8"/>
  <c r="D40" i="8"/>
  <c r="D39" i="8"/>
  <c r="D38" i="8"/>
  <c r="D35" i="8"/>
  <c r="D34" i="8"/>
  <c r="D33" i="8"/>
  <c r="D32" i="8"/>
  <c r="I27" i="8"/>
  <c r="G27" i="8"/>
  <c r="I26" i="8"/>
  <c r="G26" i="8"/>
  <c r="I25" i="8"/>
  <c r="G25" i="8"/>
  <c r="I24" i="8"/>
  <c r="G24" i="8"/>
  <c r="I22" i="8"/>
  <c r="G22" i="8"/>
  <c r="I21" i="8"/>
  <c r="G21" i="8"/>
  <c r="I20" i="8"/>
  <c r="G20" i="8"/>
  <c r="I19" i="8"/>
  <c r="G19" i="8"/>
  <c r="I17" i="8"/>
  <c r="G17" i="8"/>
  <c r="I16" i="8"/>
  <c r="G16" i="8"/>
  <c r="I15" i="8"/>
  <c r="G15" i="8"/>
  <c r="I14" i="8"/>
  <c r="G14" i="8"/>
  <c r="C52" i="9"/>
  <c r="C51" i="9"/>
  <c r="C50" i="9"/>
  <c r="C49" i="9"/>
  <c r="C46" i="9"/>
  <c r="C45" i="9"/>
  <c r="C44" i="9"/>
  <c r="C41" i="9"/>
  <c r="C40" i="9"/>
  <c r="C39" i="9"/>
  <c r="I29" i="9"/>
  <c r="G29" i="9"/>
  <c r="I28" i="9"/>
  <c r="G28" i="9"/>
  <c r="I27" i="9"/>
  <c r="G27" i="9"/>
  <c r="I26" i="9"/>
  <c r="G26" i="9"/>
  <c r="I25" i="9"/>
  <c r="G25" i="9"/>
  <c r="I17" i="9"/>
  <c r="G17" i="9"/>
  <c r="I16" i="9"/>
  <c r="G16" i="9"/>
  <c r="I31" i="9"/>
  <c r="G31" i="9"/>
  <c r="I15" i="9"/>
  <c r="G15" i="9"/>
  <c r="I14" i="9"/>
  <c r="G14" i="9"/>
  <c r="I23" i="9"/>
  <c r="G23" i="9"/>
  <c r="I22" i="9"/>
  <c r="G22" i="9"/>
  <c r="I20" i="9"/>
  <c r="G20" i="9"/>
  <c r="I21" i="9"/>
  <c r="G21" i="9"/>
  <c r="I19" i="9"/>
  <c r="G19" i="9"/>
  <c r="D41" i="13"/>
  <c r="D40" i="13"/>
  <c r="D39" i="13"/>
  <c r="D38" i="13"/>
  <c r="D35" i="13"/>
  <c r="D34" i="13"/>
  <c r="D33" i="13"/>
  <c r="D32" i="13"/>
  <c r="I27" i="13"/>
  <c r="G27" i="13"/>
  <c r="I26" i="13"/>
  <c r="G26" i="13"/>
  <c r="I25" i="13"/>
  <c r="G25" i="13"/>
  <c r="I24" i="13"/>
  <c r="G24" i="13"/>
  <c r="I19" i="13"/>
  <c r="G19" i="13"/>
  <c r="I20" i="13"/>
  <c r="G20" i="13"/>
  <c r="I22" i="13"/>
  <c r="G22" i="13"/>
  <c r="I21" i="13"/>
  <c r="G21" i="13"/>
  <c r="I15" i="13"/>
  <c r="G15" i="13"/>
  <c r="I17" i="13"/>
  <c r="G17" i="13"/>
  <c r="I16" i="13"/>
  <c r="G16" i="13"/>
  <c r="I14" i="13"/>
  <c r="G14" i="13"/>
  <c r="D63" i="23"/>
  <c r="D62" i="23"/>
  <c r="D61" i="23"/>
  <c r="D58" i="23"/>
  <c r="D57" i="23"/>
  <c r="D56" i="23"/>
  <c r="D53" i="23"/>
  <c r="D52" i="23"/>
  <c r="D51" i="23"/>
  <c r="D50" i="23"/>
  <c r="D47" i="23"/>
  <c r="D46" i="23"/>
  <c r="D45" i="23"/>
  <c r="D44" i="23"/>
  <c r="I31" i="23"/>
  <c r="G31" i="23"/>
  <c r="I30" i="23"/>
  <c r="G30" i="23"/>
  <c r="I35" i="23"/>
  <c r="G35" i="23"/>
  <c r="I33" i="23"/>
  <c r="G33" i="23"/>
  <c r="I32" i="23"/>
  <c r="G32" i="23"/>
  <c r="I34" i="23"/>
  <c r="G34" i="23"/>
  <c r="I36" i="23"/>
  <c r="G36" i="23"/>
  <c r="I24" i="23"/>
  <c r="G24" i="23"/>
  <c r="I23" i="23"/>
  <c r="G23" i="23"/>
  <c r="I22" i="23"/>
  <c r="G22" i="23"/>
  <c r="I27" i="23"/>
  <c r="G27" i="23"/>
  <c r="I25" i="23"/>
  <c r="G25" i="23"/>
  <c r="I26" i="23"/>
  <c r="G26" i="23"/>
  <c r="I28" i="23"/>
  <c r="G28" i="23"/>
  <c r="I14" i="23"/>
  <c r="G14" i="23"/>
  <c r="I20" i="23"/>
  <c r="G20" i="23"/>
  <c r="I19" i="23"/>
  <c r="G19" i="23"/>
  <c r="I15" i="23"/>
  <c r="G15" i="23"/>
  <c r="I18" i="23"/>
  <c r="G18" i="23"/>
  <c r="I16" i="23"/>
  <c r="G16" i="23"/>
  <c r="I17" i="23"/>
  <c r="G17" i="23"/>
  <c r="D41" i="16"/>
  <c r="D40" i="16"/>
  <c r="D39" i="16"/>
  <c r="D38" i="16"/>
  <c r="D35" i="16"/>
  <c r="D34" i="16"/>
  <c r="D33" i="16"/>
  <c r="D32" i="16"/>
  <c r="I27" i="16"/>
  <c r="G27" i="16"/>
  <c r="I26" i="16"/>
  <c r="G26" i="16"/>
  <c r="I25" i="16"/>
  <c r="G25" i="16"/>
  <c r="I24" i="16"/>
  <c r="G24" i="16"/>
  <c r="I22" i="16"/>
  <c r="G22" i="16"/>
  <c r="I21" i="16"/>
  <c r="G21" i="16"/>
  <c r="I20" i="16"/>
  <c r="G20" i="16"/>
  <c r="I19" i="16"/>
  <c r="G19" i="16"/>
  <c r="I17" i="16"/>
  <c r="G17" i="16"/>
  <c r="I16" i="16"/>
  <c r="G16" i="16"/>
  <c r="I15" i="16"/>
  <c r="G15" i="16"/>
  <c r="I14" i="16"/>
  <c r="G14" i="16"/>
  <c r="D35" i="15"/>
  <c r="D34" i="15"/>
  <c r="D33" i="15"/>
  <c r="D30" i="15"/>
  <c r="D29" i="15"/>
  <c r="D28" i="15"/>
  <c r="I23" i="15"/>
  <c r="G23" i="15"/>
  <c r="I22" i="15"/>
  <c r="G22" i="15"/>
  <c r="I21" i="15"/>
  <c r="G21" i="15"/>
  <c r="I19" i="15"/>
  <c r="G19" i="15"/>
  <c r="I18" i="15"/>
  <c r="G18" i="15"/>
  <c r="I17" i="15"/>
  <c r="G17" i="15"/>
  <c r="I15" i="15"/>
  <c r="G15" i="15"/>
  <c r="I14" i="15"/>
  <c r="G14" i="15"/>
  <c r="I13" i="15"/>
  <c r="G13" i="15"/>
  <c r="C52" i="18"/>
  <c r="C51" i="18"/>
  <c r="C50" i="18"/>
  <c r="C49" i="18"/>
  <c r="C46" i="18"/>
  <c r="C45" i="18"/>
  <c r="C44" i="18"/>
  <c r="C41" i="18"/>
  <c r="C40" i="18"/>
  <c r="C39" i="18"/>
  <c r="I26" i="18"/>
  <c r="G26" i="18"/>
  <c r="I25" i="18"/>
  <c r="G25" i="18"/>
  <c r="I28" i="18"/>
  <c r="G28" i="18"/>
  <c r="I27" i="18"/>
  <c r="G27" i="18"/>
  <c r="I29" i="18"/>
  <c r="G29" i="18"/>
  <c r="I21" i="18"/>
  <c r="G21" i="18"/>
  <c r="G20" i="18"/>
  <c r="I23" i="18"/>
  <c r="G23" i="18"/>
  <c r="I19" i="18"/>
  <c r="G19" i="18"/>
  <c r="I22" i="18"/>
  <c r="G22" i="18"/>
  <c r="I15" i="18"/>
  <c r="G15" i="18"/>
  <c r="I17" i="18"/>
  <c r="G17" i="18"/>
  <c r="I16" i="18"/>
  <c r="G16" i="18"/>
  <c r="I14" i="18"/>
  <c r="G14" i="18"/>
  <c r="I31" i="18"/>
  <c r="G31" i="18"/>
  <c r="D42" i="21"/>
  <c r="D41" i="21"/>
  <c r="D40" i="21"/>
  <c r="D39" i="21"/>
  <c r="D36" i="21"/>
  <c r="D35" i="21"/>
  <c r="D34" i="21"/>
  <c r="D33" i="21"/>
  <c r="I26" i="21"/>
  <c r="G26" i="21"/>
  <c r="I27" i="21"/>
  <c r="G27" i="21"/>
  <c r="I24" i="21"/>
  <c r="G24" i="21"/>
  <c r="I23" i="21"/>
  <c r="G23" i="21"/>
  <c r="I21" i="21"/>
  <c r="G21" i="21"/>
  <c r="I20" i="21"/>
  <c r="G20" i="21"/>
  <c r="I19" i="21"/>
  <c r="G19" i="21"/>
  <c r="I18" i="21"/>
  <c r="G18" i="21"/>
  <c r="I16" i="21"/>
  <c r="G16" i="21"/>
  <c r="I28" i="21"/>
  <c r="G28" i="21"/>
  <c r="I15" i="21"/>
  <c r="G15" i="21"/>
  <c r="I14" i="21"/>
  <c r="G14" i="21"/>
  <c r="I27" i="22"/>
  <c r="G27" i="22"/>
  <c r="I26" i="22"/>
  <c r="G26" i="22"/>
  <c r="I25" i="22"/>
  <c r="I24" i="22"/>
  <c r="D43" i="22"/>
  <c r="D42" i="22"/>
  <c r="D41" i="22"/>
  <c r="D40" i="22"/>
  <c r="D37" i="22"/>
  <c r="D36" i="22"/>
  <c r="D35" i="22"/>
  <c r="D34" i="22"/>
  <c r="G25" i="22"/>
  <c r="G24" i="22"/>
  <c r="I21" i="22"/>
  <c r="G21" i="22"/>
  <c r="I22" i="22"/>
  <c r="G22" i="22"/>
  <c r="I20" i="22"/>
  <c r="G20" i="22"/>
  <c r="I19" i="22"/>
  <c r="G19" i="22"/>
  <c r="I17" i="22"/>
  <c r="G17" i="22"/>
  <c r="I16" i="22"/>
  <c r="G16" i="22"/>
  <c r="I15" i="22"/>
  <c r="G15" i="22"/>
  <c r="I14" i="22"/>
  <c r="G14" i="22"/>
</calcChain>
</file>

<file path=xl/sharedStrings.xml><?xml version="1.0" encoding="utf-8"?>
<sst xmlns="http://schemas.openxmlformats.org/spreadsheetml/2006/main" count="4575" uniqueCount="636">
  <si>
    <t>Girls U11</t>
    <phoneticPr fontId="8" type="noConversion"/>
  </si>
  <si>
    <t>Girls U12</t>
    <phoneticPr fontId="8" type="noConversion"/>
  </si>
  <si>
    <t>Girls U13</t>
    <phoneticPr fontId="8" type="noConversion"/>
  </si>
  <si>
    <t>Girls U14</t>
    <phoneticPr fontId="8" type="noConversion"/>
  </si>
  <si>
    <t>Girls U15</t>
    <phoneticPr fontId="8" type="noConversion"/>
  </si>
  <si>
    <t>Girls U16</t>
    <phoneticPr fontId="8" type="noConversion"/>
  </si>
  <si>
    <t>Boys U12 Silver</t>
    <phoneticPr fontId="8" type="noConversion"/>
  </si>
  <si>
    <t>Boys U12 Gold</t>
    <phoneticPr fontId="8" type="noConversion"/>
  </si>
  <si>
    <t>Boys U17/19</t>
    <phoneticPr fontId="44" type="noConversion"/>
  </si>
  <si>
    <t>Girls U10</t>
    <phoneticPr fontId="8" type="noConversion"/>
  </si>
  <si>
    <t>Girls U17/19</t>
    <phoneticPr fontId="44" type="noConversion"/>
  </si>
  <si>
    <t>GROUP B</t>
    <phoneticPr fontId="0" type="noConversion"/>
  </si>
  <si>
    <t>Group B</t>
    <phoneticPr fontId="0" type="noConversion"/>
  </si>
  <si>
    <t>GROUP B</t>
    <phoneticPr fontId="0" type="noConversion"/>
  </si>
  <si>
    <t>GROUP C</t>
    <phoneticPr fontId="0" type="noConversion"/>
  </si>
  <si>
    <t>Group B</t>
    <phoneticPr fontId="0" type="noConversion"/>
  </si>
  <si>
    <t>Group C</t>
    <phoneticPr fontId="0" type="noConversion"/>
  </si>
  <si>
    <t>Group C</t>
    <phoneticPr fontId="0" type="noConversion"/>
  </si>
  <si>
    <t>GROUP B</t>
    <phoneticPr fontId="0" type="noConversion"/>
  </si>
  <si>
    <t>GROUP A</t>
    <phoneticPr fontId="4" type="noConversion"/>
  </si>
  <si>
    <t>GROUP B</t>
    <phoneticPr fontId="4" type="noConversion"/>
  </si>
  <si>
    <t>GROUP C</t>
    <phoneticPr fontId="4" type="noConversion"/>
  </si>
  <si>
    <t>GROUP D</t>
    <phoneticPr fontId="4" type="noConversion"/>
  </si>
  <si>
    <t>Group B</t>
    <phoneticPr fontId="4" type="noConversion"/>
  </si>
  <si>
    <t>Group C</t>
    <phoneticPr fontId="4" type="noConversion"/>
  </si>
  <si>
    <t>Group D</t>
    <phoneticPr fontId="4" type="noConversion"/>
  </si>
  <si>
    <t>Group B</t>
    <phoneticPr fontId="0" type="noConversion"/>
  </si>
  <si>
    <t>Group C</t>
    <phoneticPr fontId="0" type="noConversion"/>
  </si>
  <si>
    <t>BOYS</t>
  </si>
  <si>
    <t>Boys U10</t>
    <phoneticPr fontId="8" type="noConversion"/>
  </si>
  <si>
    <t>Boys U11</t>
    <phoneticPr fontId="8" type="noConversion"/>
  </si>
  <si>
    <t>Boys U13</t>
    <phoneticPr fontId="8" type="noConversion"/>
  </si>
  <si>
    <t>Boys U14</t>
    <phoneticPr fontId="8" type="noConversion"/>
  </si>
  <si>
    <t>Boys U15</t>
    <phoneticPr fontId="8" type="noConversion"/>
  </si>
  <si>
    <t>Boys U16</t>
    <phoneticPr fontId="8" type="noConversion"/>
  </si>
  <si>
    <t>GIRLS</t>
  </si>
  <si>
    <t>First Place Group B</t>
    <phoneticPr fontId="4" type="noConversion"/>
  </si>
  <si>
    <t>First Place Group D</t>
  </si>
  <si>
    <t>Semi 2</t>
  </si>
  <si>
    <t>SU NE Blue G01</t>
  </si>
  <si>
    <t>BU12G</t>
  </si>
  <si>
    <t>BU12S</t>
  </si>
  <si>
    <t>Same coach as SU NE G97/98</t>
  </si>
  <si>
    <t>Same coach as Seattle United B01 NE Blue</t>
  </si>
  <si>
    <t>C/0</t>
  </si>
  <si>
    <t>U17 #1 Points</t>
  </si>
  <si>
    <t>U17 #2 Points</t>
  </si>
  <si>
    <t>U17 Final</t>
  </si>
  <si>
    <t>U19 #1 Points</t>
  </si>
  <si>
    <t>U19 #2 Points</t>
  </si>
  <si>
    <t>U17 Group</t>
  </si>
  <si>
    <t>U19 Group</t>
  </si>
  <si>
    <t>U19 Final</t>
  </si>
  <si>
    <t>Same coach as Seattle United G99 NE Blue</t>
  </si>
  <si>
    <t>Same coach as SU NE B00 Blue</t>
  </si>
  <si>
    <t>Request NO FRIDAY GAME</t>
  </si>
  <si>
    <t>Seattle United B05 Samba</t>
  </si>
  <si>
    <t>team #1 plays an extra game</t>
  </si>
  <si>
    <t>*Team 1 has total points multiplied by 0.75 due to fourth game</t>
  </si>
  <si>
    <t>#4</t>
  </si>
  <si>
    <t>xxxxx</t>
  </si>
  <si>
    <t>5 (grass)</t>
  </si>
  <si>
    <t>*BU17 games need to be moved to F11 @ 2:15 PM &amp; 3:30 PM</t>
  </si>
  <si>
    <t>BU14S</t>
  </si>
  <si>
    <t>BU17F</t>
  </si>
  <si>
    <t>BU19F</t>
  </si>
  <si>
    <t>BU16F</t>
  </si>
  <si>
    <t>BU15S</t>
  </si>
  <si>
    <t>GU14S</t>
  </si>
  <si>
    <t>GU15S</t>
  </si>
  <si>
    <t>GU19F</t>
  </si>
  <si>
    <t>GU17F</t>
  </si>
  <si>
    <t>GU16F</t>
  </si>
  <si>
    <t>GU14F</t>
  </si>
  <si>
    <t>BU14F</t>
  </si>
  <si>
    <t>BU15F</t>
  </si>
  <si>
    <t>GU15F</t>
  </si>
  <si>
    <t>GU13F</t>
  </si>
  <si>
    <t>BU12F</t>
  </si>
  <si>
    <t>BU13F</t>
  </si>
  <si>
    <t>GU12F</t>
  </si>
  <si>
    <t>GU12S</t>
  </si>
  <si>
    <t>Field</t>
  </si>
  <si>
    <t>Home Score</t>
  </si>
  <si>
    <t>Home</t>
  </si>
  <si>
    <t>Away</t>
  </si>
  <si>
    <t>Away Score</t>
  </si>
  <si>
    <t>Gender</t>
  </si>
  <si>
    <t>Age</t>
  </si>
  <si>
    <t>U10</t>
  </si>
  <si>
    <t>U11</t>
  </si>
  <si>
    <t>G</t>
  </si>
  <si>
    <t>Gold</t>
  </si>
  <si>
    <t>Gold Final</t>
  </si>
  <si>
    <t>U12</t>
  </si>
  <si>
    <t>Silver</t>
  </si>
  <si>
    <t>Silver Final</t>
  </si>
  <si>
    <t>U13</t>
  </si>
  <si>
    <t>U14</t>
  </si>
  <si>
    <t>U15</t>
  </si>
  <si>
    <t>U16</t>
  </si>
  <si>
    <t>U17/U19</t>
  </si>
  <si>
    <t>U17</t>
  </si>
  <si>
    <t>U19</t>
  </si>
  <si>
    <t>U17/19</t>
  </si>
  <si>
    <t>U17 FINAL</t>
  </si>
  <si>
    <t>U19 FINAL</t>
  </si>
  <si>
    <t>GROUP A</t>
    <phoneticPr fontId="0" type="noConversion"/>
  </si>
  <si>
    <t>GROUP B</t>
    <phoneticPr fontId="0" type="noConversion"/>
  </si>
  <si>
    <t>GROUP C</t>
    <phoneticPr fontId="0" type="noConversion"/>
  </si>
  <si>
    <t>Score</t>
    <phoneticPr fontId="0" type="noConversion"/>
  </si>
  <si>
    <t>Score</t>
    <phoneticPr fontId="0" type="noConversion"/>
  </si>
  <si>
    <t>Group C</t>
    <phoneticPr fontId="0" type="noConversion"/>
  </si>
  <si>
    <t>Portland; High select</t>
  </si>
  <si>
    <t>Alaska team; Mid level</t>
  </si>
  <si>
    <t>NPSL D1 mid-table fall</t>
  </si>
  <si>
    <t>NPSL D1 3rd Fall</t>
  </si>
  <si>
    <t>High Select; NPSL D2 champ</t>
  </si>
  <si>
    <t>Low level select</t>
  </si>
  <si>
    <t>Friday game AT or BEFORE 5 PM</t>
  </si>
  <si>
    <t>SEATTLE CUP 2015 - Girls</t>
  </si>
  <si>
    <t>SEATTLE CUP 2015 - BOYS</t>
  </si>
  <si>
    <t>GROUP A</t>
    <phoneticPr fontId="0" type="noConversion"/>
  </si>
  <si>
    <t>GROUP B</t>
    <phoneticPr fontId="0" type="noConversion"/>
  </si>
  <si>
    <t>GROUP C</t>
    <phoneticPr fontId="0" type="noConversion"/>
  </si>
  <si>
    <t>Score</t>
    <phoneticPr fontId="0" type="noConversion"/>
  </si>
  <si>
    <t>Group B</t>
    <phoneticPr fontId="0" type="noConversion"/>
  </si>
  <si>
    <t>SU West Blue GU12</t>
  </si>
  <si>
    <t>SU Shoreline G03 Blue</t>
  </si>
  <si>
    <t>SU NE G03-blue</t>
  </si>
  <si>
    <t>Breakers Black Andersson</t>
  </si>
  <si>
    <t>SU G03 South Blue</t>
  </si>
  <si>
    <t>SU Shoreline Blue 03</t>
  </si>
  <si>
    <t>Eastside FC White - Barros</t>
  </si>
  <si>
    <t>SU B03 South White</t>
  </si>
  <si>
    <t>SU West B03 White</t>
  </si>
  <si>
    <t>SU NE B03 Blue</t>
  </si>
  <si>
    <t>SU South B02 Blue</t>
  </si>
  <si>
    <t>SU NE B02 Blue</t>
  </si>
  <si>
    <t>SU G02 NE Blue</t>
  </si>
  <si>
    <t>SU South G02 White</t>
  </si>
  <si>
    <t>SU West G02 Blue</t>
  </si>
  <si>
    <t>SU South G02 Blue</t>
  </si>
  <si>
    <t>GROUP B</t>
    <phoneticPr fontId="0" type="noConversion"/>
  </si>
  <si>
    <t>Score</t>
  </si>
  <si>
    <t>First Group C</t>
  </si>
  <si>
    <t>Best 2nd Place Team</t>
  </si>
  <si>
    <t>Group C</t>
  </si>
  <si>
    <t>SU NE B01 Blue</t>
  </si>
  <si>
    <t>SU South Blue</t>
  </si>
  <si>
    <t>SU West B01 Blue</t>
  </si>
  <si>
    <t>Eastside FC B01 Gray</t>
  </si>
  <si>
    <t>GIRLS U14 SILVER</t>
  </si>
  <si>
    <t>GIRLS U14 GOLD</t>
  </si>
  <si>
    <t>SU Shoreline Blue G01</t>
  </si>
  <si>
    <t>SU NE G01 White</t>
  </si>
  <si>
    <t>SU West G01 Blue</t>
  </si>
  <si>
    <t>SU West B00 Blue</t>
  </si>
  <si>
    <t>SU South Blue B00</t>
  </si>
  <si>
    <t>SU B00 NE Blue</t>
  </si>
  <si>
    <t>SU NE G00 Blue</t>
  </si>
  <si>
    <t>SU Shoreline G00 Blue</t>
  </si>
  <si>
    <t>FC Spokane Grey ORWICK</t>
  </si>
  <si>
    <t>Crossfire Select Habash</t>
  </si>
  <si>
    <t>Crossfire Select Metzger</t>
  </si>
  <si>
    <t>Washington Timbers FC Burg</t>
  </si>
  <si>
    <t>ISC Gunners Select Vaska</t>
  </si>
  <si>
    <t>GROUP A</t>
    <phoneticPr fontId="4" type="noConversion"/>
  </si>
  <si>
    <t>Score</t>
    <phoneticPr fontId="4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</si>
  <si>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</si>
  <si>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</si>
  <si>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</si>
  <si>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t>SU South B99 Blue</t>
  </si>
  <si>
    <t>SU G99 Shoreline Blue</t>
  </si>
  <si>
    <t>SU South G99 Blue</t>
  </si>
  <si>
    <t>Crossfire Select Mallalieu</t>
  </si>
  <si>
    <t>SU NE G99 Blue</t>
  </si>
  <si>
    <t>Crossfire Select Wilkinson</t>
  </si>
  <si>
    <t>SU NE G98/97 Blue</t>
  </si>
  <si>
    <t>U17 GROUP</t>
  </si>
  <si>
    <t>U19 GROUP</t>
  </si>
  <si>
    <t>Seattle United NE Blue G01</t>
  </si>
  <si>
    <t>D</t>
  </si>
  <si>
    <t>Semi 1</t>
  </si>
  <si>
    <t>First Place</t>
  </si>
  <si>
    <t>Second Place</t>
  </si>
  <si>
    <t>Team</t>
    <phoneticPr fontId="0" type="noConversion"/>
  </si>
  <si>
    <t>#2</t>
    <phoneticPr fontId="0" type="noConversion"/>
  </si>
  <si>
    <t>#3</t>
    <phoneticPr fontId="0" type="noConversion"/>
  </si>
  <si>
    <t>BOYS U10</t>
  </si>
  <si>
    <t>Crossfire Sel Erbstoeszer</t>
  </si>
  <si>
    <t>SU B04 Shoreline Blue</t>
  </si>
  <si>
    <t>Bellevue Select BU11 Gold</t>
  </si>
  <si>
    <t>Breakers Black Chester</t>
  </si>
  <si>
    <t>SU West B04 White</t>
  </si>
  <si>
    <t>GIRLS U10</t>
  </si>
  <si>
    <t>MVP 05 Marauders</t>
  </si>
  <si>
    <t>Wenatchee Fire Fischer 05</t>
  </si>
  <si>
    <t>Winner Group A</t>
  </si>
  <si>
    <t>Winner Group B</t>
  </si>
  <si>
    <t>GIRLS U11</t>
  </si>
  <si>
    <t>NW United Prem 04 Moulton</t>
  </si>
  <si>
    <t>SU Reg Select U11 Girls</t>
  </si>
  <si>
    <t>games</t>
  </si>
  <si>
    <t>GU11F</t>
  </si>
  <si>
    <t>BU11S</t>
  </si>
  <si>
    <t>GU10F</t>
  </si>
  <si>
    <t>BU10F</t>
  </si>
  <si>
    <t>BU11F</t>
  </si>
  <si>
    <t>Founders Cup Qtrs; Strong SU Cup</t>
  </si>
  <si>
    <t>Mid level select; PSPL C1 2-6-0</t>
  </si>
  <si>
    <t>Mid to high select; PSPL C1/SL2</t>
  </si>
  <si>
    <t>Harbor FC White</t>
  </si>
  <si>
    <t>NPSL D1 - ZERO WINS</t>
  </si>
  <si>
    <t>NPSL D2 Lower half</t>
  </si>
  <si>
    <t>PSPL Inland, 4th Place</t>
  </si>
  <si>
    <t>NPSL D1 Bottom; 3 pts - '14 SU Cup</t>
  </si>
  <si>
    <t>Higher level team; NPSL D1</t>
  </si>
  <si>
    <t>Higher level team; RCL D4 Champ</t>
  </si>
  <si>
    <t>High level select; NSPL D1 Fl Champ</t>
  </si>
  <si>
    <t>Mid level select; NPSL D1/D2</t>
  </si>
  <si>
    <t>Mid level select; NPSL D1 bottom</t>
  </si>
  <si>
    <t>Mid level select; NSPL hybrid</t>
  </si>
  <si>
    <t>Mid level select; NSPL D1 bottom</t>
  </si>
  <si>
    <t>BCSPL</t>
  </si>
  <si>
    <t>Oregon premier; higher level</t>
  </si>
  <si>
    <t>Mid level select; NPSL D3</t>
  </si>
  <si>
    <t>High level select; NPSL D1 Champ</t>
  </si>
  <si>
    <t>Mid to high select; NPSL D1 lower</t>
  </si>
  <si>
    <t>High level select; NPSL D1 2nd</t>
  </si>
  <si>
    <t>Low to Mid level select; NPSL D3</t>
  </si>
  <si>
    <t>High level select; PSPL SL2</t>
  </si>
  <si>
    <t>Mid level select - Sp NPSL D2</t>
  </si>
  <si>
    <t>Higher level; NPSL D1 Champ</t>
  </si>
  <si>
    <t>Mid to high select; NPSL D1 Lower</t>
  </si>
  <si>
    <t>Higher level select; NPSL D1 3rd</t>
  </si>
  <si>
    <t>Practically a U16 team; PSPL C1</t>
  </si>
  <si>
    <t>Oregon, low premier</t>
  </si>
  <si>
    <t>NPSL D1 lower</t>
  </si>
  <si>
    <t>NPSL D2 2nd Place Fall</t>
  </si>
  <si>
    <t>Higher level select; NPSL F D2 Champ</t>
  </si>
  <si>
    <t>Higher Level select; NPSL D1</t>
  </si>
  <si>
    <t>High level select; PSPL SL2 Champ</t>
  </si>
  <si>
    <t>High level select; PSPL SL1, middle</t>
  </si>
  <si>
    <t>PSPL C2, 2nd Place</t>
  </si>
  <si>
    <t>NPSL D1; lower table</t>
  </si>
  <si>
    <t>Mid select; NPSL D2 Bottom</t>
  </si>
  <si>
    <t>Mid to high select; NPSL D3 2nd</t>
  </si>
  <si>
    <t>Low to mid select; NPSL D3 lower</t>
  </si>
  <si>
    <t>PSPL Inland D2, 2nd</t>
  </si>
  <si>
    <t>Low premier; RCL D4 Champs</t>
  </si>
  <si>
    <t>Mid level select; fall PSPL C2, 2nd</t>
  </si>
  <si>
    <t>Very low premier; RCL D5</t>
  </si>
  <si>
    <t>Mid level select; NPSL D1; lower</t>
  </si>
  <si>
    <t>NPSL D1 Champions</t>
  </si>
  <si>
    <t>Brand new team; higher level</t>
  </si>
  <si>
    <t>Mid level select; NPSL D2 mid-table</t>
  </si>
  <si>
    <t>High select</t>
  </si>
  <si>
    <t>Mid to high level; NPSL D1 middle</t>
  </si>
  <si>
    <t>High level select; '14 Seattle Cup 1st</t>
  </si>
  <si>
    <t>Mid level; PSPL C2 upper</t>
  </si>
  <si>
    <t>Low to Mid select; PSPL C2 lower</t>
  </si>
  <si>
    <t>Mid level select; PSPL C1 lower</t>
  </si>
  <si>
    <t>Mid to High select; NPSL D2 champ</t>
  </si>
  <si>
    <t>Mid to high select; NPSL D1 middle</t>
  </si>
  <si>
    <t>High Select; NPSL D1 champ</t>
  </si>
  <si>
    <t>Mid to high select; Dist 3 champs</t>
  </si>
  <si>
    <t>Mid to high level; NPSL D2 upper</t>
  </si>
  <si>
    <t>NPSL mid table; unknown division</t>
  </si>
  <si>
    <t>Mid to upper; NPSL Gold D1</t>
  </si>
  <si>
    <t>NPSL D2 second place</t>
  </si>
  <si>
    <t>PSPL Classic 2 mid to upper</t>
  </si>
  <si>
    <t>Same div as Crossfire Yerxa</t>
  </si>
  <si>
    <t>Same div as SU NE 98/97</t>
  </si>
  <si>
    <t>Higher level team; RCL D3</t>
  </si>
  <si>
    <t>Mid level; New Team</t>
  </si>
  <si>
    <t>Seattle United NE G98/97 Blue</t>
  </si>
  <si>
    <t>Same coach as SU South B02 Blue</t>
  </si>
  <si>
    <t>Same coach as Cascade B05</t>
  </si>
  <si>
    <t>Same coach as Cascade G05</t>
  </si>
  <si>
    <t>New team; mid to level</t>
  </si>
  <si>
    <t>Same coach as SU Shoreline G99 Blue</t>
  </si>
  <si>
    <t>Later Friday game; No game after 3 PM Saturday</t>
  </si>
  <si>
    <t>Coach of SU West B02 Blue</t>
  </si>
  <si>
    <t>Later Friday; No game after 4 PM on Saturday</t>
  </si>
  <si>
    <t>Same coach as FC Edmonds BU11</t>
  </si>
  <si>
    <t>Same coach as Harbor BU12</t>
  </si>
  <si>
    <t>Same coach as SU G00 Shoreline</t>
  </si>
  <si>
    <t>Same coach as FC Edmonds GU15</t>
  </si>
  <si>
    <t>Same coach as FC Edmonds GU12</t>
  </si>
  <si>
    <t>Seattle United NE G99 Blue</t>
  </si>
  <si>
    <t>BOYS U11</t>
    <phoneticPr fontId="0" type="noConversion"/>
  </si>
  <si>
    <t>GROUP A</t>
    <phoneticPr fontId="0" type="noConversion"/>
  </si>
  <si>
    <t>GROUP B</t>
    <phoneticPr fontId="0" type="noConversion"/>
  </si>
  <si>
    <t>GROUP C</t>
    <phoneticPr fontId="0" type="noConversion"/>
  </si>
  <si>
    <t>Date</t>
  </si>
  <si>
    <t>Time</t>
  </si>
  <si>
    <t>Field #</t>
  </si>
  <si>
    <t>Score</t>
    <phoneticPr fontId="0" type="noConversion"/>
  </si>
  <si>
    <t>Home Team</t>
  </si>
  <si>
    <t>Away Team</t>
  </si>
  <si>
    <t>Group</t>
  </si>
  <si>
    <t>A</t>
  </si>
  <si>
    <t>C/O</t>
  </si>
  <si>
    <t>B</t>
  </si>
  <si>
    <t xml:space="preserve">C </t>
  </si>
  <si>
    <t>C</t>
  </si>
  <si>
    <t>First Place Group B</t>
  </si>
  <si>
    <t>Best Second Place team</t>
  </si>
  <si>
    <t>Semi</t>
  </si>
  <si>
    <t>First Place Group A</t>
  </si>
  <si>
    <t>First Place Group C</t>
  </si>
  <si>
    <t>Winner Semi 1</t>
  </si>
  <si>
    <t>Winner Semi 2</t>
  </si>
  <si>
    <t>Final</t>
  </si>
  <si>
    <t>Group A</t>
  </si>
  <si>
    <t>#1</t>
  </si>
  <si>
    <t>#2</t>
  </si>
  <si>
    <t>#3</t>
  </si>
  <si>
    <t>GF</t>
  </si>
  <si>
    <t>GA</t>
  </si>
  <si>
    <t>Total Points</t>
  </si>
  <si>
    <t>Group B</t>
    <phoneticPr fontId="0" type="noConversion"/>
  </si>
  <si>
    <t>Group C</t>
    <phoneticPr fontId="0" type="noConversion"/>
  </si>
  <si>
    <t>Semi-Final</t>
  </si>
  <si>
    <t>__________________________ vs ___________________________</t>
  </si>
  <si>
    <t>Semi Final</t>
  </si>
  <si>
    <t>GROUP A</t>
    <phoneticPr fontId="5" type="noConversion"/>
  </si>
  <si>
    <t>Score</t>
    <phoneticPr fontId="5" type="noConversion"/>
  </si>
  <si>
    <t>Surrey Gunners</t>
  </si>
  <si>
    <t>Breakers G00 Puzio</t>
  </si>
  <si>
    <t>Crossfire Select G00 Metzger</t>
  </si>
  <si>
    <t>Crossfire Select G00-Habash</t>
  </si>
  <si>
    <t>Emerald City FC F00</t>
  </si>
  <si>
    <t>FC Edmonds Crew</t>
  </si>
  <si>
    <t>FC Spokane G-00 Grey ORWICK</t>
  </si>
  <si>
    <t>NK Storm</t>
  </si>
  <si>
    <t>Seattle United NE G00 Blue</t>
  </si>
  <si>
    <t>Seattle United Shoreline G00 Blue</t>
  </si>
  <si>
    <t>SU G00 West Blue</t>
  </si>
  <si>
    <t>Crossfire Select G99 Mallalieu</t>
  </si>
  <si>
    <t>Seattle United G99 Shoreline Blue</t>
  </si>
  <si>
    <t>Seattle United South G99 Blue</t>
  </si>
  <si>
    <t>SSC Shadow Elite 99</t>
  </si>
  <si>
    <t>UPSC Rapids 99</t>
  </si>
  <si>
    <t>Wenatchee FC G99 Black</t>
  </si>
  <si>
    <t>Crossfire Select G98-Wilkinson</t>
  </si>
  <si>
    <t>FME Fusion 98</t>
  </si>
  <si>
    <t>Issaquah FC</t>
  </si>
  <si>
    <t>Tracyton Force</t>
  </si>
  <si>
    <t>Crossfire Select G97 Yerxa</t>
  </si>
  <si>
    <t>FME Fusion 97</t>
  </si>
  <si>
    <t>SGU 18</t>
  </si>
  <si>
    <t>Washington Timbers FC Burg B98</t>
  </si>
  <si>
    <t>New team; lower level</t>
  </si>
  <si>
    <t>Same coach as NWN B04 Red</t>
  </si>
  <si>
    <t>Same coach as NWN B05 Red</t>
  </si>
  <si>
    <t>Oregon team</t>
  </si>
  <si>
    <t>New team</t>
  </si>
  <si>
    <t>Same coach as Eastside FC BU14 Gray</t>
  </si>
  <si>
    <t>Same coach as Breakers B03 Chester; NO FRIDAY GAME</t>
  </si>
  <si>
    <t>Same coach as FC Edmonds GU14</t>
  </si>
  <si>
    <t>Same coach as Shoreline BU12</t>
  </si>
  <si>
    <t>Same coach as SU West B03 White</t>
  </si>
  <si>
    <t>Same coach as Breakers BU11; NO FRIDAY GAME</t>
  </si>
  <si>
    <t>Same coach as FWFC B03 Blue</t>
  </si>
  <si>
    <t>Same coach as FWFC B03 White</t>
  </si>
  <si>
    <t>Same coach as Harbor G01 White (U14)</t>
  </si>
  <si>
    <t>Same coach as BU11 Shoreline team</t>
  </si>
  <si>
    <t>Same coach as SU West B04 White</t>
  </si>
  <si>
    <t>Higher level team</t>
  </si>
  <si>
    <t>Low to mid level select</t>
  </si>
  <si>
    <t>Mid level select</t>
  </si>
  <si>
    <t>Check 2014 Seattle Cup</t>
  </si>
  <si>
    <t>Low to mid level</t>
  </si>
  <si>
    <t>Later Friday game</t>
  </si>
  <si>
    <t>Seattle United South B02 Blue</t>
  </si>
  <si>
    <t>Same coach as SU South B00 Blue</t>
  </si>
  <si>
    <t>Mid to high level</t>
  </si>
  <si>
    <t>High level select</t>
  </si>
  <si>
    <t>PSPL SuperLeague 2 team</t>
  </si>
  <si>
    <t>Higher level</t>
  </si>
  <si>
    <t>Premier team</t>
  </si>
  <si>
    <t>Mid to high level select</t>
  </si>
  <si>
    <t>Mid level select - NPSL D3, 3rd</t>
  </si>
  <si>
    <t>Higher level select</t>
  </si>
  <si>
    <t>High level select team</t>
  </si>
  <si>
    <t>Portland team</t>
  </si>
  <si>
    <t>NPSL Div 1</t>
  </si>
  <si>
    <t>Low to mid premier</t>
  </si>
  <si>
    <t>New team; mid to high select</t>
  </si>
  <si>
    <t>PSPL SuperLeague champs</t>
  </si>
  <si>
    <t>Request NO FRIDAY games</t>
  </si>
  <si>
    <t>New, inexperienced team</t>
  </si>
  <si>
    <t>Higher level select; NPSL D1</t>
  </si>
  <si>
    <t>Mid level select; NPSL D3, mid table</t>
  </si>
  <si>
    <t>Kent United B01 White</t>
  </si>
  <si>
    <t>Newport FC Real</t>
  </si>
  <si>
    <t>PSA Force B01</t>
  </si>
  <si>
    <t>Seattle United NE B01 Blue</t>
  </si>
  <si>
    <t>Seattle United South Blue</t>
  </si>
  <si>
    <t>Seattle United West B01 Blue</t>
  </si>
  <si>
    <t>Tracyton BU14</t>
  </si>
  <si>
    <t>TUSK United</t>
  </si>
  <si>
    <t>Breakers Black - A Andersson</t>
  </si>
  <si>
    <t>Colibri Nortac BU15</t>
  </si>
  <si>
    <t>Kent United B00 White</t>
  </si>
  <si>
    <t>Newport FC B00 Cosmos</t>
  </si>
  <si>
    <t>Seattle United B00 NE Blue</t>
  </si>
  <si>
    <t>Seattle United South Blue B00</t>
  </si>
  <si>
    <t>Seattle United West B00 Blue</t>
  </si>
  <si>
    <t>SU Shoreline B00 Blue</t>
  </si>
  <si>
    <t>The Black Mambas</t>
  </si>
  <si>
    <t>UPSC Lightning Blue</t>
  </si>
  <si>
    <t>Crossfire Select B99 Enslow</t>
  </si>
  <si>
    <t>FC Edmonds Forza</t>
  </si>
  <si>
    <t>Seattle United South B99 Blue</t>
  </si>
  <si>
    <t>SU B99 Shoreline Blue</t>
  </si>
  <si>
    <t>Crossfire Select B98 Lewis</t>
  </si>
  <si>
    <t>MVP Rapids B99</t>
  </si>
  <si>
    <t>SU B98 South Blue</t>
  </si>
  <si>
    <t>Colibri Nortac BU19</t>
  </si>
  <si>
    <t>ISC Gunners BU18 Select (Vaska)</t>
  </si>
  <si>
    <t>Shoreline B97 Blue</t>
  </si>
  <si>
    <t>WS Barca</t>
  </si>
  <si>
    <t>Cascade FC G05</t>
  </si>
  <si>
    <t>Girls U10</t>
  </si>
  <si>
    <t>CWSA G05 Navy</t>
  </si>
  <si>
    <t>MVP '05 Marauders</t>
  </si>
  <si>
    <t>Wenatchee Fire - Fischer 05</t>
  </si>
  <si>
    <t>Crossfire Select Red G04</t>
  </si>
  <si>
    <t>Girls U11</t>
  </si>
  <si>
    <t>CWSA Jasso</t>
  </si>
  <si>
    <t>FWFC G04 Blue</t>
  </si>
  <si>
    <t>MIFC - GU11 - A</t>
  </si>
  <si>
    <t>NW United GU11 Premier 04-Moulton</t>
  </si>
  <si>
    <t>NWN G04 Blue</t>
  </si>
  <si>
    <t>Seattle United NE G04 Blue</t>
  </si>
  <si>
    <t>Seattle United Regional Select U11 Girls</t>
  </si>
  <si>
    <t>Breakers Black U12 Andersson</t>
  </si>
  <si>
    <t>FC Edmonds Revolution</t>
  </si>
  <si>
    <t>MVP Marauders 03 White</t>
  </si>
  <si>
    <t>Nortac Sparta G03 Red</t>
  </si>
  <si>
    <t>Seattle United G03 South Blue</t>
  </si>
  <si>
    <t>Seattle United NE G03-blue</t>
  </si>
  <si>
    <t>Seattle United Shoreline G03 Blue</t>
  </si>
  <si>
    <t>Seattle United West Blue GU12</t>
  </si>
  <si>
    <t>Whidbey Islanders</t>
  </si>
  <si>
    <t>Crossfire Select G02 McCool</t>
  </si>
  <si>
    <t>FC Portland 02G NAVY</t>
  </si>
  <si>
    <t>Fusion FC (U13 Girls)</t>
  </si>
  <si>
    <t>Puget Sound Slammers</t>
  </si>
  <si>
    <t>Seattle United G02 NE Blue</t>
  </si>
  <si>
    <t>Seattle United South G02 Blue</t>
  </si>
  <si>
    <t>Seattle United South G02 White</t>
  </si>
  <si>
    <t>Seattle United West G02 Blue</t>
  </si>
  <si>
    <t>ASE G'01</t>
  </si>
  <si>
    <t>CSC Arctic Storm</t>
  </si>
  <si>
    <t>FC Edmonds Elite</t>
  </si>
  <si>
    <t>Harbor Premier G01 White</t>
  </si>
  <si>
    <t>Kent United G01 Leeman</t>
  </si>
  <si>
    <t>MRFC G01 Blue</t>
  </si>
  <si>
    <t>NW Nationals G01 Blue</t>
  </si>
  <si>
    <t>RVS G02 Orange</t>
  </si>
  <si>
    <t>Seattle United NE G01 White</t>
  </si>
  <si>
    <t>Seattle United Shoreline Blue G01</t>
  </si>
  <si>
    <t>Seattle United West G01 Blue</t>
  </si>
  <si>
    <t>SESC Dynamite</t>
  </si>
  <si>
    <t>Division/Teams</t>
  </si>
  <si>
    <t>#</t>
  </si>
  <si>
    <t>Level of Play / Background</t>
  </si>
  <si>
    <t>Schedule Requests</t>
  </si>
  <si>
    <t>Other Notes</t>
  </si>
  <si>
    <t>Boys U10</t>
  </si>
  <si>
    <t>Boys U11</t>
  </si>
  <si>
    <t>Boys U12</t>
  </si>
  <si>
    <t>FWFC B03 Blue</t>
  </si>
  <si>
    <t>Boys U13</t>
  </si>
  <si>
    <t>Seattle United NE B02 Blue</t>
  </si>
  <si>
    <t>Boys U14</t>
  </si>
  <si>
    <t>Boys U15</t>
  </si>
  <si>
    <t>Boys U16</t>
  </si>
  <si>
    <t>Boys U17/U19</t>
  </si>
  <si>
    <t>Boys U19</t>
  </si>
  <si>
    <t>Girls U12</t>
  </si>
  <si>
    <t>NPFC/PSPL</t>
  </si>
  <si>
    <t>Girls U13</t>
  </si>
  <si>
    <t>Girls U14</t>
  </si>
  <si>
    <t>Lake Hills Extreme G01</t>
  </si>
  <si>
    <t>Girls U15</t>
  </si>
  <si>
    <t>Girls U16</t>
  </si>
  <si>
    <t>Mid level premier</t>
  </si>
  <si>
    <t>Kent United G99 Green</t>
  </si>
  <si>
    <t>Girls U17/U18</t>
  </si>
  <si>
    <t>Girls U19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</si>
  <si>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</si>
  <si>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</si>
  <si>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</si>
  <si>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</si>
  <si>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</si>
  <si>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</si>
  <si>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</si>
  <si>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</si>
  <si>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</si>
  <si>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</si>
  <si>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</si>
  <si>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MOD</t>
  </si>
  <si>
    <t>U10-U11</t>
  </si>
  <si>
    <t>Grass</t>
  </si>
  <si>
    <t>U12-U13</t>
  </si>
  <si>
    <t>Full</t>
  </si>
  <si>
    <t>U14-U18</t>
  </si>
  <si>
    <t>GU12</t>
  </si>
  <si>
    <t>BU10</t>
  </si>
  <si>
    <t>GU10</t>
  </si>
  <si>
    <t>BU14</t>
  </si>
  <si>
    <t>BU12</t>
  </si>
  <si>
    <t>BU11</t>
  </si>
  <si>
    <t>GU11</t>
  </si>
  <si>
    <t>BU15</t>
  </si>
  <si>
    <t>GU14</t>
  </si>
  <si>
    <t>BU13</t>
  </si>
  <si>
    <t>GU13</t>
  </si>
  <si>
    <t>GU15</t>
  </si>
  <si>
    <t>GU17</t>
  </si>
  <si>
    <t>BU16</t>
  </si>
  <si>
    <t>GU16</t>
  </si>
  <si>
    <t>BU17</t>
  </si>
  <si>
    <t>GU19</t>
  </si>
  <si>
    <t>8v8</t>
  </si>
  <si>
    <t>BU19</t>
  </si>
  <si>
    <t>x</t>
  </si>
  <si>
    <t>xxxxxx</t>
  </si>
  <si>
    <t>Cascade FC B05 White</t>
  </si>
  <si>
    <t>Colibri Nortac BU10</t>
  </si>
  <si>
    <t>FWFC B05 White</t>
  </si>
  <si>
    <t>NW Nationals B05 Red</t>
  </si>
  <si>
    <t>SH B05 White</t>
  </si>
  <si>
    <t>Bellevue Select BU11 Gold- KVG</t>
  </si>
  <si>
    <t>Breakers U11 Black Chester</t>
  </si>
  <si>
    <t>Crossfire Select BU11 Erbstoeszer</t>
  </si>
  <si>
    <t>Eastside FC B04 White B</t>
  </si>
  <si>
    <t>FC Edmonds Force</t>
  </si>
  <si>
    <t>FC Salmon Creek B'04 White</t>
  </si>
  <si>
    <t>FWFC B04 White</t>
  </si>
  <si>
    <t>NW Nationals B04 RED</t>
  </si>
  <si>
    <t>Seattle United B04 Shoreline Blue</t>
  </si>
  <si>
    <t>Seattle United West B04 White</t>
  </si>
  <si>
    <t>Breakers - Chester BU03</t>
  </si>
  <si>
    <t>Cascade FC B03 Green</t>
  </si>
  <si>
    <t>Colibri Nortac BU12</t>
  </si>
  <si>
    <t>Coquitlam Metro Ford Barca</t>
  </si>
  <si>
    <t>Crossfire Select B03 Lopez</t>
  </si>
  <si>
    <t>Crossfire Select Pombo BU03</t>
  </si>
  <si>
    <t>Eastside FC BU12 White - Barros</t>
  </si>
  <si>
    <t>FC Edmonds Velocity</t>
  </si>
  <si>
    <t>FWFC B03 White</t>
  </si>
  <si>
    <t>HSA</t>
  </si>
  <si>
    <t>Seattle United B03 South White</t>
  </si>
  <si>
    <t>Seattle United NE B03 Blue</t>
  </si>
  <si>
    <t>Seattle United Shoreline Blue 03</t>
  </si>
  <si>
    <t>Seattle United West B03 White</t>
  </si>
  <si>
    <t>Crossfire Select Yacketta B02</t>
  </si>
  <si>
    <t>Fusion FC 2003 Boys</t>
  </si>
  <si>
    <t>MIFC BU13</t>
  </si>
  <si>
    <t>NSC Fuego</t>
  </si>
  <si>
    <t>SU Shoreline B02 Blue</t>
  </si>
  <si>
    <t>Westside Timbers B02 Samba</t>
  </si>
  <si>
    <t>AMERICA FC</t>
  </si>
  <si>
    <t>CMFSC Shakhtar</t>
  </si>
  <si>
    <t>Crossfire Select B01 Perry</t>
  </si>
  <si>
    <t>Eastside FC B01 U14 Gray</t>
  </si>
  <si>
    <t>BOYS       U-10</t>
  </si>
  <si>
    <t>BOYS       U-11</t>
  </si>
  <si>
    <r>
      <t xml:space="preserve">      BOYS      U-12 </t>
    </r>
    <r>
      <rPr>
        <b/>
        <sz val="26"/>
        <rFont val="Cambria"/>
        <family val="1"/>
        <scheme val="major"/>
      </rPr>
      <t>GOLD</t>
    </r>
  </si>
  <si>
    <r>
      <t xml:space="preserve">      BOYS</t>
    </r>
    <r>
      <rPr>
        <b/>
        <sz val="50"/>
        <rFont val="Cambria"/>
        <family val="1"/>
        <scheme val="major"/>
      </rPr>
      <t xml:space="preserve">     </t>
    </r>
    <r>
      <rPr>
        <b/>
        <sz val="60"/>
        <rFont val="Cambria"/>
        <family val="1"/>
        <scheme val="major"/>
      </rPr>
      <t xml:space="preserve">U-12 </t>
    </r>
    <r>
      <rPr>
        <b/>
        <sz val="26"/>
        <rFont val="Cambria"/>
        <family val="1"/>
        <scheme val="major"/>
      </rPr>
      <t xml:space="preserve">SILVER </t>
    </r>
  </si>
  <si>
    <t xml:space="preserve">    BOYS        U-13</t>
  </si>
  <si>
    <t>BOYS       U-14</t>
  </si>
  <si>
    <t>BOYS       U-15</t>
  </si>
  <si>
    <t>BOYS       U-16</t>
  </si>
  <si>
    <t xml:space="preserve"> GIRLS       U-10   </t>
  </si>
  <si>
    <t xml:space="preserve"> GIRLS       U-11   </t>
  </si>
  <si>
    <t xml:space="preserve"> GIRLS       U-12   </t>
  </si>
  <si>
    <t xml:space="preserve"> GIRLS       U-13   </t>
  </si>
  <si>
    <t xml:space="preserve"> GIRLS       U-14   </t>
  </si>
  <si>
    <t xml:space="preserve"> GIRLS       U-15   </t>
  </si>
  <si>
    <t xml:space="preserve"> GIRLS       U-16   </t>
  </si>
  <si>
    <t xml:space="preserve">    GIRLS     U-17/19    </t>
  </si>
  <si>
    <t xml:space="preserve">        BOYS      U-17/19  </t>
  </si>
  <si>
    <t>HSA Select B03 Blue</t>
  </si>
  <si>
    <t>CANCELED</t>
  </si>
  <si>
    <t>Girls U16 Teams</t>
  </si>
  <si>
    <r>
      <rPr>
        <b/>
        <strike/>
        <sz val="12"/>
        <rFont val="Calibri"/>
        <family val="2"/>
      </rPr>
      <t>Wenatchee FC</t>
    </r>
    <r>
      <rPr>
        <b/>
        <sz val="12"/>
        <rFont val="Calibri"/>
        <family val="2"/>
      </rPr>
      <t xml:space="preserve"> - Dropped</t>
    </r>
  </si>
  <si>
    <t>Wenatchee FC G99</t>
  </si>
  <si>
    <t>#1 Points</t>
  </si>
  <si>
    <t>#2 Points</t>
  </si>
  <si>
    <t>*Total points from four games is mutiplied by 0.75</t>
  </si>
  <si>
    <t>#4*</t>
  </si>
  <si>
    <t>TEAM DROPPED - SCHEDULE SIGNIFICANTLY IMPACTED &amp; CHANGED ON 7/7</t>
  </si>
  <si>
    <t>SU Shoreline B98 Blue</t>
  </si>
  <si>
    <t>3</t>
  </si>
  <si>
    <t>0</t>
  </si>
  <si>
    <t>1</t>
  </si>
  <si>
    <t>4</t>
  </si>
  <si>
    <t>2</t>
  </si>
  <si>
    <t>0     Kent United B01 White     vs.     Seattle United West B01 Blue     1</t>
  </si>
  <si>
    <t>5       Seattle United G04 Blue     vs.     FWFC G04 Blue       4</t>
  </si>
  <si>
    <t>3____FC Edmonds Elite___ vs ____Kent United G01 Leeman____2</t>
  </si>
  <si>
    <t>0____MRFC G01 BLUE_____ vs ____Seattle United West G01 Blue_____1</t>
  </si>
  <si>
    <t>1       America FC       vs.     CMFSC Shakhtar       10</t>
  </si>
  <si>
    <t>3       Seattle United South BLUE B00   vs.     Seattle United West B00 BLUE       0</t>
  </si>
  <si>
    <t>2       Colibri Nortac BU15     vs.      Seattle United B00 NE BLUE       1</t>
  </si>
  <si>
    <t>0       FC Edmonds Force     vs.     Seattle United B99 Shoreline Blue       4</t>
  </si>
  <si>
    <t>0       Nortac Sparta G03 Red     vs.     NPFC/PSPL        1</t>
  </si>
  <si>
    <t>3       Whidbey Islanders     vs.     FC Edmonds Revolution       2</t>
  </si>
  <si>
    <t xml:space="preserve">0       Seattle United G02 Blue     vs.     Fusion FC (U13 Girls)        10    </t>
  </si>
  <si>
    <t>1       FC Edmonds Crew     vs.     Seattle United Shoreline G00 BLUE       2</t>
  </si>
  <si>
    <t>1       Breakers G00 Puzio     vs.     Crossfire Select Habash       2</t>
  </si>
  <si>
    <t>2       FC Salmon Creek B'04 White     vs.     FC Edmonds Force       1</t>
  </si>
  <si>
    <t>0       NW Nationals B04 RED     vs.     Eastside FC B04 White B       3</t>
  </si>
  <si>
    <t>1       NW Nationals B05 Red     vs.     Colibri Nortac BU10       2</t>
  </si>
  <si>
    <t>2       Coquitlam Metro Ford Barca     vs.     Eastside FC White-Barros       5</t>
  </si>
  <si>
    <t>6       Cascade FC Green     vs.     FC Edmonds Velocity       5</t>
  </si>
  <si>
    <t>1       MVP Rapids B99     vs.     Seattle United South BLUE       2</t>
  </si>
  <si>
    <t>6      Colibri Nortac BU19     vs.     Seattle United Shoreline B97 BLUE      0</t>
  </si>
  <si>
    <t>2       CWSA G05 NAVY     vs.     Wenatchee Fire Fischer 05       0</t>
  </si>
  <si>
    <t>2       Issaquah FC     vs.     Tracyton Force       1</t>
  </si>
  <si>
    <t>0       FME Fusion 97     vs.     Crossfire Select G97 Yerxa       4</t>
  </si>
  <si>
    <t>3       FC Salmon Creek B'04 White     vs.     Eastside FC B04 White B       4</t>
  </si>
  <si>
    <t>1       Fusion FC 203 Boys     vs.     Westside Timbers B02 Samba       7</t>
  </si>
  <si>
    <t>0       Seattle United B01 Blue     vs.     CMFSC Shakhtar       3</t>
  </si>
  <si>
    <t xml:space="preserve">1       Seattle United South Blue B00     vs.     Colibri Nortac BU15      6   </t>
  </si>
  <si>
    <t>8       NPFC/PSPL     vs.     Whidbey Islanders        1</t>
  </si>
  <si>
    <t>5____FC Edmonds Elite___ vs ___Seattle United West G01 Blue____0_</t>
  </si>
  <si>
    <t>1       Crossfire Select Mallalieu     vs.     Kent United G99 Green       0</t>
  </si>
  <si>
    <t>2       Seattle United Shoreline G00 Blue     vs.     Crossfire Select Habash     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</si>
</sst>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$-409]h:mm\ AM/PM;@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z val="10"/>
      <name val="Calibri"/>
      <family val="2"/>
    </font>
    <font>
      <b/>
      <sz val="36"/>
      <name val="Calibri"/>
      <family val="2"/>
    </font>
    <font>
      <b/>
      <sz val="48"/>
      <color indexed="9"/>
      <name val="Calibri"/>
      <family val="2"/>
    </font>
    <font>
      <b/>
      <sz val="40"/>
      <name val="Calibri"/>
      <family val="2"/>
    </font>
    <font>
      <sz val="14"/>
      <name val="Skia"/>
    </font>
    <font>
      <b/>
      <sz val="14"/>
      <name val="Calibri"/>
      <family val="2"/>
    </font>
    <font>
      <sz val="14"/>
      <name val="Calibri"/>
      <family val="2"/>
    </font>
    <font>
      <sz val="10"/>
      <name val="Skia"/>
    </font>
    <font>
      <b/>
      <sz val="12"/>
      <name val="Calibri"/>
      <family val="2"/>
    </font>
    <font>
      <b/>
      <sz val="12"/>
      <name val="Skia"/>
    </font>
    <font>
      <b/>
      <sz val="13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Helvetica Neue"/>
    </font>
    <font>
      <b/>
      <sz val="48"/>
      <color indexed="9"/>
      <name val="Helvetica Neue"/>
    </font>
    <font>
      <b/>
      <sz val="10"/>
      <name val="Geneva CY"/>
      <charset val="204"/>
    </font>
    <font>
      <b/>
      <sz val="10"/>
      <name val="Skia"/>
    </font>
    <font>
      <b/>
      <sz val="36"/>
      <name val="Skia"/>
    </font>
    <font>
      <sz val="36"/>
      <name val="Skia"/>
    </font>
    <font>
      <b/>
      <sz val="48"/>
      <color indexed="9"/>
      <name val="Geneva CY"/>
      <charset val="204"/>
    </font>
    <font>
      <b/>
      <sz val="14"/>
      <name val="Skia"/>
    </font>
    <font>
      <b/>
      <sz val="12"/>
      <name val="Calibri"/>
      <family val="2"/>
      <scheme val="minor"/>
    </font>
    <font>
      <b/>
      <sz val="13"/>
      <name val="Skia"/>
    </font>
    <font>
      <b/>
      <sz val="48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48"/>
      <color indexed="9"/>
      <name val="Skia"/>
    </font>
    <font>
      <sz val="10"/>
      <name val="Futura"/>
    </font>
    <font>
      <i/>
      <sz val="10"/>
      <name val="Futura"/>
    </font>
    <font>
      <sz val="8"/>
      <name val="Verdana"/>
      <family val="2"/>
    </font>
    <font>
      <b/>
      <sz val="40"/>
      <name val="Skia"/>
    </font>
    <font>
      <u/>
      <sz val="10"/>
      <color indexed="12"/>
      <name val="Arial"/>
      <family val="2"/>
    </font>
    <font>
      <b/>
      <sz val="32"/>
      <color indexed="8"/>
      <name val="Skia"/>
    </font>
    <font>
      <b/>
      <u/>
      <sz val="16"/>
      <color indexed="12"/>
      <name val="Skia"/>
    </font>
    <font>
      <b/>
      <sz val="60"/>
      <name val="Cambria"/>
      <family val="1"/>
      <scheme val="major"/>
    </font>
    <font>
      <b/>
      <sz val="26"/>
      <name val="Cambria"/>
      <family val="1"/>
      <scheme val="major"/>
    </font>
    <font>
      <b/>
      <sz val="50"/>
      <name val="Cambria"/>
      <family val="1"/>
      <scheme val="major"/>
    </font>
    <font>
      <b/>
      <sz val="56"/>
      <name val="Cambria"/>
      <family val="1"/>
      <scheme val="major"/>
    </font>
    <font>
      <strike/>
      <sz val="10"/>
      <name val="Calibri"/>
      <family val="2"/>
    </font>
    <font>
      <b/>
      <i/>
      <sz val="10"/>
      <name val="Calibri"/>
      <family val="2"/>
    </font>
    <font>
      <b/>
      <strike/>
      <sz val="12"/>
      <name val="Calibri"/>
      <family val="2"/>
    </font>
    <font>
      <b/>
      <i/>
      <sz val="16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lightTrellis">
        <fgColor indexed="41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fgColor indexed="41"/>
        <bgColor indexed="51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/>
      <bottom/>
      <diagonal/>
    </border>
    <border>
      <left style="double">
        <color indexed="56"/>
      </left>
      <right/>
      <top style="double">
        <color indexed="56"/>
      </top>
      <bottom/>
      <diagonal/>
    </border>
    <border>
      <left/>
      <right/>
      <top style="double">
        <color indexed="56"/>
      </top>
      <bottom/>
      <diagonal/>
    </border>
    <border>
      <left/>
      <right style="double">
        <color indexed="56"/>
      </right>
      <top style="double">
        <color indexed="56"/>
      </top>
      <bottom/>
      <diagonal/>
    </border>
    <border>
      <left/>
      <right style="thick">
        <color indexed="56"/>
      </right>
      <top/>
      <bottom/>
      <diagonal/>
    </border>
    <border>
      <left style="double">
        <color indexed="56"/>
      </left>
      <right/>
      <top/>
      <bottom/>
      <diagonal/>
    </border>
    <border>
      <left/>
      <right style="double">
        <color indexed="56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6"/>
      </left>
      <right/>
      <top/>
      <bottom style="double">
        <color indexed="56"/>
      </bottom>
      <diagonal/>
    </border>
    <border>
      <left/>
      <right/>
      <top/>
      <bottom style="double">
        <color indexed="56"/>
      </bottom>
      <diagonal/>
    </border>
    <border>
      <left/>
      <right style="double">
        <color indexed="56"/>
      </right>
      <top/>
      <bottom style="double">
        <color indexed="56"/>
      </bottom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 style="thick">
        <color indexed="56"/>
      </top>
      <bottom style="double">
        <color indexed="56"/>
      </bottom>
      <diagonal/>
    </border>
    <border>
      <left style="thick">
        <color indexed="56"/>
      </left>
      <right style="double">
        <color indexed="5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40" fillId="0" borderId="0"/>
    <xf numFmtId="0" fontId="8" fillId="0" borderId="0"/>
    <xf numFmtId="0" fontId="46" fillId="0" borderId="0" applyNumberFormat="0" applyFill="0" applyBorder="0" applyAlignment="0" applyProtection="0">
      <alignment vertical="top"/>
      <protection locked="0"/>
    </xf>
  </cellStyleXfs>
  <cellXfs count="427">
    <xf numFmtId="0" fontId="0" fillId="0" borderId="0" xfId="0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2" fillId="0" borderId="0" xfId="0" applyFont="1" applyFill="1"/>
    <xf numFmtId="0" fontId="7" fillId="0" borderId="0" xfId="3" applyFont="1"/>
    <xf numFmtId="0" fontId="7" fillId="0" borderId="0" xfId="3" applyFont="1" applyAlignment="1">
      <alignment horizontal="center"/>
    </xf>
    <xf numFmtId="0" fontId="5" fillId="0" borderId="0" xfId="3"/>
    <xf numFmtId="20" fontId="7" fillId="0" borderId="0" xfId="3" applyNumberFormat="1" applyFont="1"/>
    <xf numFmtId="0" fontId="5" fillId="2" borderId="0" xfId="3" applyFill="1"/>
    <xf numFmtId="0" fontId="5" fillId="0" borderId="0" xfId="3" applyFill="1"/>
    <xf numFmtId="0" fontId="5" fillId="0" borderId="0" xfId="3" applyFont="1"/>
    <xf numFmtId="0" fontId="6" fillId="2" borderId="0" xfId="3" applyFont="1" applyFill="1" applyAlignment="1">
      <alignment horizontal="center"/>
    </xf>
    <xf numFmtId="0" fontId="13" fillId="0" borderId="0" xfId="3" applyFont="1"/>
    <xf numFmtId="0" fontId="10" fillId="3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/>
    <xf numFmtId="0" fontId="15" fillId="0" borderId="0" xfId="0" applyFont="1"/>
    <xf numFmtId="0" fontId="15" fillId="4" borderId="5" xfId="0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5" fillId="4" borderId="9" xfId="0" applyFont="1" applyFill="1" applyBorder="1"/>
    <xf numFmtId="0" fontId="15" fillId="0" borderId="10" xfId="0" applyFont="1" applyBorder="1"/>
    <xf numFmtId="0" fontId="15" fillId="0" borderId="11" xfId="0" applyFont="1" applyBorder="1"/>
    <xf numFmtId="0" fontId="15" fillId="0" borderId="0" xfId="0" applyFont="1" applyBorder="1"/>
    <xf numFmtId="0" fontId="19" fillId="0" borderId="10" xfId="2" applyFont="1" applyBorder="1"/>
    <xf numFmtId="0" fontId="19" fillId="0" borderId="14" xfId="2" applyFont="1" applyBorder="1" applyAlignment="1">
      <alignment horizontal="center"/>
    </xf>
    <xf numFmtId="0" fontId="19" fillId="0" borderId="15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21" fillId="0" borderId="11" xfId="0" applyFont="1" applyBorder="1"/>
    <xf numFmtId="0" fontId="21" fillId="0" borderId="0" xfId="0" applyFont="1"/>
    <xf numFmtId="0" fontId="22" fillId="0" borderId="10" xfId="2" applyFont="1" applyBorder="1"/>
    <xf numFmtId="0" fontId="24" fillId="0" borderId="14" xfId="2" applyFont="1" applyBorder="1" applyAlignment="1">
      <alignment horizontal="center" vertical="center"/>
    </xf>
    <xf numFmtId="0" fontId="24" fillId="0" borderId="15" xfId="2" applyFont="1" applyBorder="1" applyAlignment="1">
      <alignment horizontal="center" vertical="center"/>
    </xf>
    <xf numFmtId="0" fontId="24" fillId="0" borderId="0" xfId="2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2" fillId="0" borderId="0" xfId="2" applyFont="1" applyBorder="1"/>
    <xf numFmtId="0" fontId="22" fillId="0" borderId="0" xfId="2" applyFont="1" applyFill="1" applyBorder="1"/>
    <xf numFmtId="0" fontId="25" fillId="5" borderId="17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164" fontId="15" fillId="0" borderId="17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22" fillId="0" borderId="0" xfId="2" applyNumberFormat="1" applyFont="1" applyBorder="1" applyAlignment="1">
      <alignment horizontal="center"/>
    </xf>
    <xf numFmtId="165" fontId="22" fillId="0" borderId="0" xfId="2" applyNumberFormat="1" applyFont="1" applyBorder="1" applyAlignment="1">
      <alignment horizontal="center"/>
    </xf>
    <xf numFmtId="0" fontId="22" fillId="0" borderId="0" xfId="2" applyNumberFormat="1" applyFont="1" applyBorder="1" applyAlignment="1">
      <alignment horizontal="center"/>
    </xf>
    <xf numFmtId="0" fontId="22" fillId="0" borderId="0" xfId="2" applyNumberFormat="1" applyFont="1" applyBorder="1" applyAlignment="1">
      <alignment shrinkToFit="1"/>
    </xf>
    <xf numFmtId="0" fontId="22" fillId="0" borderId="0" xfId="2" applyNumberFormat="1" applyFont="1" applyBorder="1" applyAlignment="1">
      <alignment horizontal="center" shrinkToFit="1"/>
    </xf>
    <xf numFmtId="0" fontId="22" fillId="0" borderId="0" xfId="2" applyFont="1" applyBorder="1" applyAlignment="1">
      <alignment horizontal="center"/>
    </xf>
    <xf numFmtId="0" fontId="25" fillId="5" borderId="13" xfId="0" applyFont="1" applyFill="1" applyBorder="1" applyAlignment="1">
      <alignment horizontal="center" vertical="center" shrinkToFit="1"/>
    </xf>
    <xf numFmtId="0" fontId="25" fillId="5" borderId="17" xfId="0" applyFont="1" applyFill="1" applyBorder="1" applyAlignment="1">
      <alignment horizontal="center" vertical="center" shrinkToFit="1"/>
    </xf>
    <xf numFmtId="49" fontId="25" fillId="5" borderId="17" xfId="0" applyNumberFormat="1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shrinkToFit="1"/>
    </xf>
    <xf numFmtId="0" fontId="15" fillId="0" borderId="17" xfId="0" applyFont="1" applyBorder="1" applyAlignment="1">
      <alignment horizontal="center" shrinkToFit="1"/>
    </xf>
    <xf numFmtId="0" fontId="15" fillId="0" borderId="0" xfId="0" applyFont="1" applyBorder="1" applyAlignment="1">
      <alignment shrinkToFit="1"/>
    </xf>
    <xf numFmtId="0" fontId="15" fillId="0" borderId="0" xfId="0" applyFont="1" applyBorder="1" applyAlignment="1">
      <alignment horizontal="center" shrinkToFit="1"/>
    </xf>
    <xf numFmtId="0" fontId="10" fillId="0" borderId="0" xfId="2" applyFont="1" applyBorder="1"/>
    <xf numFmtId="0" fontId="27" fillId="0" borderId="0" xfId="2" applyFont="1" applyBorder="1"/>
    <xf numFmtId="14" fontId="10" fillId="0" borderId="0" xfId="2" applyNumberFormat="1" applyFont="1" applyBorder="1"/>
    <xf numFmtId="14" fontId="27" fillId="0" borderId="0" xfId="2" applyNumberFormat="1" applyFont="1" applyBorder="1"/>
    <xf numFmtId="165" fontId="10" fillId="0" borderId="0" xfId="2" applyNumberFormat="1" applyFont="1" applyBorder="1"/>
    <xf numFmtId="0" fontId="10" fillId="0" borderId="0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4" borderId="21" xfId="0" applyFont="1" applyFill="1" applyBorder="1"/>
    <xf numFmtId="0" fontId="15" fillId="4" borderId="22" xfId="0" applyFont="1" applyFill="1" applyBorder="1"/>
    <xf numFmtId="0" fontId="15" fillId="4" borderId="23" xfId="0" applyFont="1" applyFill="1" applyBorder="1"/>
    <xf numFmtId="0" fontId="28" fillId="4" borderId="2" xfId="4" applyFont="1" applyFill="1" applyBorder="1"/>
    <xf numFmtId="0" fontId="28" fillId="4" borderId="24" xfId="4" applyFont="1" applyFill="1" applyBorder="1"/>
    <xf numFmtId="0" fontId="29" fillId="4" borderId="24" xfId="4" applyFont="1" applyFill="1" applyBorder="1" applyAlignment="1">
      <alignment horizontal="center" vertical="center" wrapText="1"/>
    </xf>
    <xf numFmtId="0" fontId="28" fillId="4" borderId="4" xfId="4" applyFont="1" applyFill="1" applyBorder="1"/>
    <xf numFmtId="0" fontId="28" fillId="0" borderId="0" xfId="4" applyFont="1"/>
    <xf numFmtId="0" fontId="28" fillId="4" borderId="25" xfId="4" applyFont="1" applyFill="1" applyBorder="1"/>
    <xf numFmtId="0" fontId="30" fillId="0" borderId="0" xfId="4" applyFont="1" applyFill="1" applyBorder="1"/>
    <xf numFmtId="0" fontId="31" fillId="0" borderId="0" xfId="4" applyFont="1" applyFill="1" applyBorder="1"/>
    <xf numFmtId="0" fontId="33" fillId="0" borderId="7" xfId="4" applyFont="1" applyBorder="1" applyAlignment="1">
      <alignment horizontal="center"/>
    </xf>
    <xf numFmtId="0" fontId="34" fillId="0" borderId="8" xfId="4" applyFont="1" applyFill="1" applyBorder="1" applyAlignment="1">
      <alignment horizontal="center" vertical="center" wrapText="1"/>
    </xf>
    <xf numFmtId="0" fontId="28" fillId="4" borderId="9" xfId="4" applyFont="1" applyFill="1" applyBorder="1"/>
    <xf numFmtId="0" fontId="28" fillId="4" borderId="5" xfId="4" applyFont="1" applyFill="1" applyBorder="1"/>
    <xf numFmtId="0" fontId="30" fillId="0" borderId="10" xfId="4" applyFont="1" applyBorder="1"/>
    <xf numFmtId="0" fontId="30" fillId="0" borderId="11" xfId="4" applyFont="1" applyBorder="1"/>
    <xf numFmtId="0" fontId="31" fillId="0" borderId="0" xfId="4" applyFont="1" applyBorder="1"/>
    <xf numFmtId="0" fontId="37" fillId="6" borderId="17" xfId="4" applyFont="1" applyFill="1" applyBorder="1" applyAlignment="1">
      <alignment horizontal="center" vertical="center"/>
    </xf>
    <xf numFmtId="49" fontId="37" fillId="6" borderId="17" xfId="4" applyNumberFormat="1" applyFont="1" applyFill="1" applyBorder="1" applyAlignment="1">
      <alignment horizontal="center" vertical="center"/>
    </xf>
    <xf numFmtId="0" fontId="37" fillId="6" borderId="17" xfId="4" applyFont="1" applyFill="1" applyBorder="1" applyAlignment="1">
      <alignment horizontal="center" vertical="center"/>
    </xf>
    <xf numFmtId="0" fontId="10" fillId="0" borderId="17" xfId="4" applyFont="1" applyBorder="1" applyAlignment="1">
      <alignment horizontal="center"/>
    </xf>
    <xf numFmtId="0" fontId="10" fillId="0" borderId="0" xfId="4" applyNumberFormat="1" applyFont="1" applyBorder="1" applyAlignment="1">
      <alignment shrinkToFit="1"/>
    </xf>
    <xf numFmtId="0" fontId="10" fillId="0" borderId="0" xfId="4" applyFont="1" applyBorder="1" applyAlignment="1">
      <alignment horizontal="center"/>
    </xf>
    <xf numFmtId="49" fontId="10" fillId="0" borderId="17" xfId="4" applyNumberFormat="1" applyFont="1" applyBorder="1" applyAlignment="1">
      <alignment horizontal="center"/>
    </xf>
    <xf numFmtId="0" fontId="37" fillId="6" borderId="13" xfId="4" applyFont="1" applyFill="1" applyBorder="1" applyAlignment="1">
      <alignment horizontal="center" vertical="center" shrinkToFit="1"/>
    </xf>
    <xf numFmtId="0" fontId="37" fillId="6" borderId="17" xfId="4" applyFont="1" applyFill="1" applyBorder="1" applyAlignment="1">
      <alignment horizontal="center" vertical="center" shrinkToFit="1"/>
    </xf>
    <xf numFmtId="49" fontId="37" fillId="6" borderId="17" xfId="4" applyNumberFormat="1" applyFont="1" applyFill="1" applyBorder="1" applyAlignment="1">
      <alignment horizontal="center" vertical="center" shrinkToFit="1"/>
    </xf>
    <xf numFmtId="0" fontId="27" fillId="0" borderId="17" xfId="4" applyFont="1" applyBorder="1" applyAlignment="1">
      <alignment horizontal="center" shrinkToFit="1"/>
    </xf>
    <xf numFmtId="0" fontId="27" fillId="0" borderId="10" xfId="4" applyFont="1" applyBorder="1"/>
    <xf numFmtId="0" fontId="27" fillId="0" borderId="0" xfId="4" applyFont="1" applyBorder="1"/>
    <xf numFmtId="14" fontId="27" fillId="0" borderId="0" xfId="4" applyNumberFormat="1" applyFont="1" applyBorder="1"/>
    <xf numFmtId="14" fontId="36" fillId="0" borderId="0" xfId="4" applyNumberFormat="1" applyFont="1" applyBorder="1" applyAlignment="1">
      <alignment horizontal="center"/>
    </xf>
    <xf numFmtId="165" fontId="27" fillId="0" borderId="0" xfId="4" applyNumberFormat="1" applyFont="1" applyBorder="1"/>
    <xf numFmtId="0" fontId="30" fillId="0" borderId="0" xfId="4" applyFont="1" applyBorder="1"/>
    <xf numFmtId="0" fontId="30" fillId="0" borderId="18" xfId="4" applyFont="1" applyBorder="1"/>
    <xf numFmtId="0" fontId="30" fillId="0" borderId="19" xfId="4" applyFont="1" applyBorder="1"/>
    <xf numFmtId="0" fontId="30" fillId="0" borderId="20" xfId="4" applyFont="1" applyBorder="1"/>
    <xf numFmtId="0" fontId="28" fillId="4" borderId="21" xfId="4" applyFont="1" applyFill="1" applyBorder="1"/>
    <xf numFmtId="0" fontId="28" fillId="4" borderId="22" xfId="4" applyFont="1" applyFill="1" applyBorder="1"/>
    <xf numFmtId="0" fontId="28" fillId="4" borderId="23" xfId="4" applyFont="1" applyFill="1" applyBorder="1"/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49" fontId="25" fillId="5" borderId="17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shrinkToFit="1"/>
    </xf>
    <xf numFmtId="0" fontId="15" fillId="0" borderId="0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shrinkToFit="1"/>
    </xf>
    <xf numFmtId="14" fontId="15" fillId="0" borderId="0" xfId="0" applyNumberFormat="1" applyFont="1" applyBorder="1"/>
    <xf numFmtId="14" fontId="26" fillId="0" borderId="0" xfId="0" applyNumberFormat="1" applyFont="1" applyBorder="1"/>
    <xf numFmtId="165" fontId="15" fillId="0" borderId="0" xfId="0" applyNumberFormat="1" applyFont="1" applyBorder="1"/>
    <xf numFmtId="0" fontId="4" fillId="0" borderId="0" xfId="3" applyFont="1"/>
    <xf numFmtId="164" fontId="10" fillId="0" borderId="17" xfId="4" applyNumberFormat="1" applyFont="1" applyBorder="1" applyAlignment="1">
      <alignment horizontal="center"/>
    </xf>
    <xf numFmtId="165" fontId="10" fillId="0" borderId="17" xfId="4" applyNumberFormat="1" applyFont="1" applyBorder="1" applyAlignment="1">
      <alignment horizontal="center"/>
    </xf>
    <xf numFmtId="0" fontId="10" fillId="0" borderId="17" xfId="4" applyNumberFormat="1" applyFont="1" applyBorder="1" applyAlignment="1">
      <alignment horizontal="center"/>
    </xf>
    <xf numFmtId="164" fontId="10" fillId="0" borderId="0" xfId="4" applyNumberFormat="1" applyFont="1" applyBorder="1" applyAlignment="1">
      <alignment horizontal="center"/>
    </xf>
    <xf numFmtId="165" fontId="10" fillId="0" borderId="0" xfId="4" applyNumberFormat="1" applyFont="1" applyBorder="1" applyAlignment="1">
      <alignment horizontal="center"/>
    </xf>
    <xf numFmtId="0" fontId="10" fillId="0" borderId="0" xfId="4" applyNumberFormat="1" applyFont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9" fillId="0" borderId="0" xfId="0" applyFont="1" applyBorder="1"/>
    <xf numFmtId="165" fontId="15" fillId="0" borderId="26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26" fillId="0" borderId="0" xfId="0" applyFont="1" applyBorder="1"/>
    <xf numFmtId="164" fontId="15" fillId="0" borderId="17" xfId="1" applyNumberFormat="1" applyFont="1" applyBorder="1" applyAlignment="1">
      <alignment horizontal="center"/>
    </xf>
    <xf numFmtId="165" fontId="15" fillId="0" borderId="17" xfId="1" applyNumberFormat="1" applyFont="1" applyBorder="1" applyAlignment="1">
      <alignment horizontal="center"/>
    </xf>
    <xf numFmtId="0" fontId="15" fillId="0" borderId="17" xfId="1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7" fillId="6" borderId="17" xfId="4" applyFont="1" applyFill="1" applyBorder="1" applyAlignment="1">
      <alignment horizontal="center" vertical="center"/>
    </xf>
    <xf numFmtId="0" fontId="37" fillId="6" borderId="13" xfId="4" applyFont="1" applyFill="1" applyBorder="1" applyAlignment="1">
      <alignment horizontal="center" vertical="center" shrinkToFit="1"/>
    </xf>
    <xf numFmtId="0" fontId="15" fillId="0" borderId="17" xfId="0" applyFont="1" applyBorder="1" applyAlignment="1">
      <alignment horizontal="center" shrinkToFit="1"/>
    </xf>
    <xf numFmtId="0" fontId="22" fillId="4" borderId="2" xfId="5" applyFont="1" applyFill="1" applyBorder="1"/>
    <xf numFmtId="0" fontId="22" fillId="4" borderId="3" xfId="5" applyFont="1" applyFill="1" applyBorder="1"/>
    <xf numFmtId="0" fontId="22" fillId="4" borderId="4" xfId="5" applyFont="1" applyFill="1" applyBorder="1"/>
    <xf numFmtId="0" fontId="22" fillId="0" borderId="0" xfId="5" applyFont="1"/>
    <xf numFmtId="0" fontId="22" fillId="4" borderId="5" xfId="5" applyFont="1" applyFill="1" applyBorder="1"/>
    <xf numFmtId="0" fontId="22" fillId="0" borderId="6" xfId="5" applyFont="1" applyFill="1" applyBorder="1"/>
    <xf numFmtId="0" fontId="41" fillId="0" borderId="8" xfId="5" applyFont="1" applyFill="1" applyBorder="1" applyAlignment="1">
      <alignment horizontal="center" vertical="center" wrapText="1"/>
    </xf>
    <xf numFmtId="0" fontId="22" fillId="4" borderId="9" xfId="5" applyFont="1" applyFill="1" applyBorder="1"/>
    <xf numFmtId="0" fontId="22" fillId="0" borderId="10" xfId="5" applyFont="1" applyBorder="1"/>
    <xf numFmtId="0" fontId="22" fillId="0" borderId="11" xfId="5" applyFont="1" applyBorder="1"/>
    <xf numFmtId="0" fontId="19" fillId="0" borderId="0" xfId="5" applyFont="1" applyBorder="1" applyAlignment="1">
      <alignment horizontal="center"/>
    </xf>
    <xf numFmtId="0" fontId="35" fillId="0" borderId="0" xfId="5" applyFont="1" applyBorder="1" applyAlignment="1">
      <alignment horizontal="center"/>
    </xf>
    <xf numFmtId="0" fontId="22" fillId="0" borderId="18" xfId="5" applyFont="1" applyBorder="1"/>
    <xf numFmtId="0" fontId="22" fillId="0" borderId="19" xfId="5" applyFont="1" applyBorder="1"/>
    <xf numFmtId="0" fontId="22" fillId="0" borderId="20" xfId="5" applyFont="1" applyBorder="1"/>
    <xf numFmtId="0" fontId="22" fillId="4" borderId="21" xfId="5" applyFont="1" applyFill="1" applyBorder="1"/>
    <xf numFmtId="0" fontId="22" fillId="4" borderId="22" xfId="5" applyFont="1" applyFill="1" applyBorder="1"/>
    <xf numFmtId="0" fontId="22" fillId="4" borderId="23" xfId="5" applyFont="1" applyFill="1" applyBorder="1"/>
    <xf numFmtId="0" fontId="36" fillId="0" borderId="0" xfId="5" applyFont="1" applyBorder="1" applyAlignment="1">
      <alignment horizontal="center" vertical="center" shrinkToFit="1"/>
    </xf>
    <xf numFmtId="0" fontId="10" fillId="0" borderId="0" xfId="5" applyFont="1" applyBorder="1"/>
    <xf numFmtId="164" fontId="10" fillId="0" borderId="17" xfId="5" applyNumberFormat="1" applyFont="1" applyBorder="1" applyAlignment="1">
      <alignment horizontal="center"/>
    </xf>
    <xf numFmtId="0" fontId="10" fillId="0" borderId="17" xfId="5" applyNumberFormat="1" applyFont="1" applyBorder="1" applyAlignment="1">
      <alignment horizontal="center"/>
    </xf>
    <xf numFmtId="0" fontId="10" fillId="0" borderId="17" xfId="5" applyFont="1" applyBorder="1" applyAlignment="1">
      <alignment horizontal="center"/>
    </xf>
    <xf numFmtId="164" fontId="10" fillId="0" borderId="27" xfId="5" applyNumberFormat="1" applyFont="1" applyBorder="1" applyAlignment="1">
      <alignment horizontal="center"/>
    </xf>
    <xf numFmtId="0" fontId="10" fillId="0" borderId="27" xfId="5" applyNumberFormat="1" applyFont="1" applyBorder="1" applyAlignment="1">
      <alignment horizontal="center"/>
    </xf>
    <xf numFmtId="0" fontId="10" fillId="0" borderId="27" xfId="5" applyNumberFormat="1" applyFont="1" applyBorder="1" applyAlignment="1">
      <alignment shrinkToFit="1"/>
    </xf>
    <xf numFmtId="0" fontId="10" fillId="0" borderId="27" xfId="5" applyNumberFormat="1" applyFont="1" applyBorder="1" applyAlignment="1">
      <alignment horizontal="center" shrinkToFit="1"/>
    </xf>
    <xf numFmtId="0" fontId="10" fillId="0" borderId="1" xfId="5" applyFont="1" applyBorder="1" applyAlignment="1">
      <alignment horizontal="center"/>
    </xf>
    <xf numFmtId="49" fontId="10" fillId="0" borderId="17" xfId="5" applyNumberFormat="1" applyFont="1" applyBorder="1" applyAlignment="1">
      <alignment horizontal="center"/>
    </xf>
    <xf numFmtId="0" fontId="10" fillId="0" borderId="27" xfId="5" applyFont="1" applyBorder="1" applyAlignment="1">
      <alignment horizontal="center"/>
    </xf>
    <xf numFmtId="0" fontId="10" fillId="0" borderId="0" xfId="5" applyFont="1" applyBorder="1" applyAlignment="1">
      <alignment shrinkToFit="1"/>
    </xf>
    <xf numFmtId="0" fontId="10" fillId="0" borderId="27" xfId="5" applyFont="1" applyBorder="1" applyAlignment="1">
      <alignment shrinkToFit="1"/>
    </xf>
    <xf numFmtId="0" fontId="27" fillId="0" borderId="0" xfId="5" applyFont="1" applyBorder="1"/>
    <xf numFmtId="14" fontId="27" fillId="0" borderId="0" xfId="5" applyNumberFormat="1" applyFont="1" applyBorder="1"/>
    <xf numFmtId="14" fontId="10" fillId="0" borderId="0" xfId="5" applyNumberFormat="1" applyFont="1" applyBorder="1"/>
    <xf numFmtId="165" fontId="10" fillId="0" borderId="0" xfId="5" applyNumberFormat="1" applyFont="1" applyBorder="1"/>
    <xf numFmtId="165" fontId="10" fillId="0" borderId="17" xfId="5" applyNumberFormat="1" applyFont="1" applyBorder="1" applyAlignment="1">
      <alignment horizontal="center"/>
    </xf>
    <xf numFmtId="165" fontId="10" fillId="0" borderId="27" xfId="5" applyNumberFormat="1" applyFont="1" applyBorder="1" applyAlignment="1">
      <alignment horizontal="center"/>
    </xf>
    <xf numFmtId="0" fontId="3" fillId="0" borderId="0" xfId="3" applyFont="1" applyFill="1"/>
    <xf numFmtId="0" fontId="3" fillId="0" borderId="0" xfId="3" applyFont="1"/>
    <xf numFmtId="0" fontId="22" fillId="0" borderId="0" xfId="4" applyFont="1" applyBorder="1"/>
    <xf numFmtId="0" fontId="10" fillId="0" borderId="17" xfId="4" applyFont="1" applyBorder="1" applyAlignment="1">
      <alignment horizontal="center" shrinkToFit="1"/>
    </xf>
    <xf numFmtId="0" fontId="15" fillId="0" borderId="13" xfId="0" applyFont="1" applyBorder="1" applyAlignment="1">
      <alignment horizontal="center" shrinkToFit="1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6" fillId="0" borderId="0" xfId="4" applyFont="1" applyBorder="1" applyAlignment="1">
      <alignment horizontal="center" shrinkToFit="1"/>
    </xf>
    <xf numFmtId="0" fontId="42" fillId="0" borderId="0" xfId="0" applyFont="1" applyBorder="1"/>
    <xf numFmtId="0" fontId="43" fillId="0" borderId="0" xfId="0" applyFont="1" applyBorder="1"/>
    <xf numFmtId="18" fontId="10" fillId="0" borderId="17" xfId="5" applyNumberFormat="1" applyFont="1" applyBorder="1" applyAlignment="1">
      <alignment horizontal="center"/>
    </xf>
    <xf numFmtId="0" fontId="2" fillId="0" borderId="0" xfId="3" applyFont="1"/>
    <xf numFmtId="0" fontId="2" fillId="0" borderId="0" xfId="3" applyFont="1" applyFill="1"/>
    <xf numFmtId="0" fontId="10" fillId="0" borderId="0" xfId="2" applyFont="1" applyBorder="1" applyAlignment="1">
      <alignment horizontal="center"/>
    </xf>
    <xf numFmtId="164" fontId="10" fillId="0" borderId="17" xfId="5" applyNumberFormat="1" applyFont="1" applyFill="1" applyBorder="1" applyAlignment="1">
      <alignment horizontal="center"/>
    </xf>
    <xf numFmtId="165" fontId="10" fillId="0" borderId="17" xfId="5" applyNumberFormat="1" applyFont="1" applyFill="1" applyBorder="1" applyAlignment="1">
      <alignment horizontal="center"/>
    </xf>
    <xf numFmtId="0" fontId="10" fillId="0" borderId="17" xfId="5" applyNumberFormat="1" applyFont="1" applyFill="1" applyBorder="1" applyAlignment="1">
      <alignment horizontal="center"/>
    </xf>
    <xf numFmtId="0" fontId="10" fillId="0" borderId="17" xfId="5" applyFont="1" applyFill="1" applyBorder="1" applyAlignment="1">
      <alignment horizontal="center"/>
    </xf>
    <xf numFmtId="164" fontId="8" fillId="0" borderId="1" xfId="4" applyNumberFormat="1" applyBorder="1"/>
    <xf numFmtId="165" fontId="8" fillId="0" borderId="1" xfId="4" applyNumberFormat="1" applyBorder="1"/>
    <xf numFmtId="0" fontId="8" fillId="0" borderId="1" xfId="4" applyBorder="1"/>
    <xf numFmtId="0" fontId="8" fillId="0" borderId="1" xfId="4" applyFont="1" applyBorder="1"/>
    <xf numFmtId="0" fontId="8" fillId="0" borderId="0" xfId="4"/>
    <xf numFmtId="164" fontId="8" fillId="0" borderId="0" xfId="4" applyNumberFormat="1" applyFill="1" applyBorder="1"/>
    <xf numFmtId="165" fontId="8" fillId="0" borderId="0" xfId="4" applyNumberFormat="1" applyFill="1" applyBorder="1"/>
    <xf numFmtId="0" fontId="8" fillId="0" borderId="0" xfId="4" applyFill="1" applyBorder="1"/>
    <xf numFmtId="0" fontId="8" fillId="0" borderId="0" xfId="4" applyFont="1" applyFill="1" applyBorder="1"/>
    <xf numFmtId="0" fontId="0" fillId="0" borderId="0" xfId="4" applyFont="1" applyFill="1" applyBorder="1"/>
    <xf numFmtId="0" fontId="8" fillId="0" borderId="0" xfId="4" applyBorder="1"/>
    <xf numFmtId="49" fontId="0" fillId="0" borderId="0" xfId="4" applyNumberFormat="1" applyFont="1" applyFill="1" applyBorder="1"/>
    <xf numFmtId="49" fontId="8" fillId="0" borderId="0" xfId="4" applyNumberFormat="1" applyFill="1" applyBorder="1"/>
    <xf numFmtId="164" fontId="8" fillId="0" borderId="0" xfId="4" applyNumberFormat="1" applyFill="1"/>
    <xf numFmtId="165" fontId="8" fillId="0" borderId="0" xfId="4" applyNumberFormat="1" applyFill="1"/>
    <xf numFmtId="0" fontId="8" fillId="0" borderId="0" xfId="4" applyFill="1"/>
    <xf numFmtId="0" fontId="8" fillId="0" borderId="0" xfId="4" applyFont="1" applyBorder="1"/>
    <xf numFmtId="164" fontId="8" fillId="0" borderId="0" xfId="4" applyNumberFormat="1"/>
    <xf numFmtId="165" fontId="8" fillId="0" borderId="0" xfId="4" applyNumberFormat="1"/>
    <xf numFmtId="0" fontId="8" fillId="0" borderId="0" xfId="4" applyFont="1"/>
    <xf numFmtId="49" fontId="8" fillId="0" borderId="0" xfId="4" applyNumberFormat="1"/>
    <xf numFmtId="49" fontId="8" fillId="0" borderId="0" xfId="4" applyNumberFormat="1" applyFont="1" applyFill="1" applyBorder="1"/>
    <xf numFmtId="164" fontId="15" fillId="0" borderId="17" xfId="0" applyNumberFormat="1" applyFont="1" applyFill="1" applyBorder="1" applyAlignment="1">
      <alignment horizontal="center"/>
    </xf>
    <xf numFmtId="165" fontId="15" fillId="0" borderId="17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0" fillId="0" borderId="0" xfId="4" applyFont="1"/>
    <xf numFmtId="0" fontId="0" fillId="0" borderId="0" xfId="4" applyFont="1" applyFill="1"/>
    <xf numFmtId="164" fontId="8" fillId="0" borderId="0" xfId="4" applyNumberFormat="1" applyBorder="1"/>
    <xf numFmtId="165" fontId="8" fillId="0" borderId="0" xfId="4" applyNumberFormat="1" applyBorder="1"/>
    <xf numFmtId="0" fontId="1" fillId="0" borderId="0" xfId="3" applyFont="1"/>
    <xf numFmtId="0" fontId="37" fillId="6" borderId="17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 shrinkToFit="1"/>
    </xf>
    <xf numFmtId="49" fontId="37" fillId="6" borderId="17" xfId="0" applyNumberFormat="1" applyFont="1" applyFill="1" applyBorder="1" applyAlignment="1">
      <alignment horizontal="center" vertical="center" shrinkToFit="1"/>
    </xf>
    <xf numFmtId="0" fontId="37" fillId="6" borderId="17" xfId="0" applyFont="1" applyFill="1" applyBorder="1" applyAlignment="1">
      <alignment horizontal="center" vertical="center" shrinkToFit="1"/>
    </xf>
    <xf numFmtId="49" fontId="37" fillId="6" borderId="17" xfId="0" applyNumberFormat="1" applyFont="1" applyFill="1" applyBorder="1" applyAlignment="1">
      <alignment horizontal="center" vertical="center"/>
    </xf>
    <xf numFmtId="0" fontId="37" fillId="6" borderId="17" xfId="0" applyFont="1" applyFill="1" applyBorder="1" applyAlignment="1">
      <alignment horizontal="center" shrinkToFit="1"/>
    </xf>
    <xf numFmtId="49" fontId="37" fillId="6" borderId="17" xfId="0" applyNumberFormat="1" applyFont="1" applyFill="1" applyBorder="1" applyAlignment="1">
      <alignment horizontal="center" shrinkToFit="1"/>
    </xf>
    <xf numFmtId="0" fontId="22" fillId="8" borderId="5" xfId="0" applyFont="1" applyFill="1" applyBorder="1"/>
    <xf numFmtId="0" fontId="22" fillId="6" borderId="10" xfId="0" applyFont="1" applyFill="1" applyBorder="1"/>
    <xf numFmtId="0" fontId="22" fillId="6" borderId="0" xfId="0" applyFont="1" applyFill="1" applyBorder="1"/>
    <xf numFmtId="0" fontId="22" fillId="6" borderId="11" xfId="0" applyFont="1" applyFill="1" applyBorder="1"/>
    <xf numFmtId="0" fontId="22" fillId="8" borderId="9" xfId="0" applyFont="1" applyFill="1" applyBorder="1"/>
    <xf numFmtId="0" fontId="22" fillId="6" borderId="0" xfId="0" applyFont="1" applyFill="1"/>
    <xf numFmtId="0" fontId="37" fillId="6" borderId="17" xfId="5" applyFont="1" applyFill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37" fillId="6" borderId="17" xfId="5" applyFont="1" applyFill="1" applyBorder="1" applyAlignment="1">
      <alignment horizontal="center" vertical="center" shrinkToFit="1"/>
    </xf>
    <xf numFmtId="49" fontId="37" fillId="6" borderId="17" xfId="5" applyNumberFormat="1" applyFont="1" applyFill="1" applyBorder="1" applyAlignment="1">
      <alignment horizontal="center" vertical="center" shrinkToFit="1"/>
    </xf>
    <xf numFmtId="0" fontId="22" fillId="4" borderId="2" xfId="0" applyFont="1" applyFill="1" applyBorder="1"/>
    <xf numFmtId="0" fontId="22" fillId="4" borderId="3" xfId="0" applyFont="1" applyFill="1" applyBorder="1"/>
    <xf numFmtId="0" fontId="31" fillId="4" borderId="3" xfId="0" applyFont="1" applyFill="1" applyBorder="1"/>
    <xf numFmtId="0" fontId="22" fillId="4" borderId="4" xfId="0" applyFont="1" applyFill="1" applyBorder="1"/>
    <xf numFmtId="0" fontId="28" fillId="0" borderId="0" xfId="0" applyFont="1"/>
    <xf numFmtId="0" fontId="22" fillId="4" borderId="5" xfId="0" applyFont="1" applyFill="1" applyBorder="1"/>
    <xf numFmtId="0" fontId="22" fillId="0" borderId="6" xfId="0" applyFont="1" applyFill="1" applyBorder="1"/>
    <xf numFmtId="0" fontId="31" fillId="0" borderId="7" xfId="0" applyFont="1" applyFill="1" applyBorder="1"/>
    <xf numFmtId="0" fontId="41" fillId="0" borderId="8" xfId="0" applyFont="1" applyFill="1" applyBorder="1" applyAlignment="1">
      <alignment horizontal="center" vertical="center" wrapText="1"/>
    </xf>
    <xf numFmtId="0" fontId="22" fillId="4" borderId="9" xfId="0" applyFont="1" applyFill="1" applyBorder="1"/>
    <xf numFmtId="0" fontId="22" fillId="0" borderId="10" xfId="0" applyFont="1" applyBorder="1"/>
    <xf numFmtId="0" fontId="22" fillId="0" borderId="11" xfId="0" applyFont="1" applyBorder="1"/>
    <xf numFmtId="0" fontId="45" fillId="0" borderId="0" xfId="0" applyFont="1" applyBorder="1" applyAlignment="1">
      <alignment horizontal="center" vertical="center"/>
    </xf>
    <xf numFmtId="0" fontId="31" fillId="0" borderId="0" xfId="0" applyFont="1" applyBorder="1"/>
    <xf numFmtId="164" fontId="31" fillId="0" borderId="0" xfId="0" applyNumberFormat="1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8" fillId="0" borderId="0" xfId="7" applyFont="1" applyAlignment="1" applyProtection="1">
      <alignment horizontal="center" vertical="center"/>
    </xf>
    <xf numFmtId="14" fontId="31" fillId="0" borderId="0" xfId="0" applyNumberFormat="1" applyFont="1" applyBorder="1"/>
    <xf numFmtId="165" fontId="31" fillId="0" borderId="0" xfId="0" applyNumberFormat="1" applyFont="1" applyBorder="1"/>
    <xf numFmtId="0" fontId="22" fillId="0" borderId="18" xfId="0" applyFont="1" applyBorder="1"/>
    <xf numFmtId="0" fontId="31" fillId="0" borderId="19" xfId="0" applyFont="1" applyBorder="1"/>
    <xf numFmtId="0" fontId="22" fillId="0" borderId="20" xfId="0" applyFont="1" applyBorder="1"/>
    <xf numFmtId="0" fontId="22" fillId="4" borderId="21" xfId="0" applyFont="1" applyFill="1" applyBorder="1"/>
    <xf numFmtId="0" fontId="22" fillId="4" borderId="22" xfId="0" applyFont="1" applyFill="1" applyBorder="1"/>
    <xf numFmtId="0" fontId="31" fillId="4" borderId="22" xfId="0" applyFont="1" applyFill="1" applyBorder="1"/>
    <xf numFmtId="0" fontId="22" fillId="4" borderId="23" xfId="0" applyFont="1" applyFill="1" applyBorder="1"/>
    <xf numFmtId="0" fontId="31" fillId="0" borderId="0" xfId="0" applyFont="1"/>
    <xf numFmtId="0" fontId="15" fillId="0" borderId="17" xfId="0" applyFont="1" applyBorder="1" applyAlignment="1">
      <alignment horizontal="center" shrinkToFit="1"/>
    </xf>
    <xf numFmtId="0" fontId="37" fillId="6" borderId="17" xfId="0" applyFont="1" applyFill="1" applyBorder="1" applyAlignment="1">
      <alignment horizontal="center" vertical="center" shrinkToFit="1"/>
    </xf>
    <xf numFmtId="0" fontId="37" fillId="6" borderId="1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shrinkToFit="1"/>
    </xf>
    <xf numFmtId="0" fontId="37" fillId="6" borderId="17" xfId="0" applyFont="1" applyFill="1" applyBorder="1" applyAlignment="1">
      <alignment horizontal="center" vertical="center"/>
    </xf>
    <xf numFmtId="0" fontId="37" fillId="6" borderId="17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shrinkToFit="1"/>
    </xf>
    <xf numFmtId="0" fontId="37" fillId="6" borderId="13" xfId="0" applyFont="1" applyFill="1" applyBorder="1" applyAlignment="1">
      <alignment horizontal="center" vertical="center" shrinkToFit="1"/>
    </xf>
    <xf numFmtId="164" fontId="53" fillId="0" borderId="17" xfId="0" applyNumberFormat="1" applyFont="1" applyBorder="1" applyAlignment="1">
      <alignment horizontal="center"/>
    </xf>
    <xf numFmtId="165" fontId="53" fillId="0" borderId="17" xfId="0" applyNumberFormat="1" applyFont="1" applyBorder="1" applyAlignment="1">
      <alignment horizontal="center"/>
    </xf>
    <xf numFmtId="0" fontId="53" fillId="0" borderId="17" xfId="0" applyNumberFormat="1" applyFont="1" applyBorder="1" applyAlignment="1">
      <alignment horizontal="center"/>
    </xf>
    <xf numFmtId="0" fontId="54" fillId="0" borderId="17" xfId="0" applyNumberFormat="1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0" fontId="37" fillId="6" borderId="17" xfId="5" applyFont="1" applyFill="1" applyBorder="1" applyAlignment="1">
      <alignment horizontal="center" vertical="center"/>
    </xf>
    <xf numFmtId="0" fontId="10" fillId="0" borderId="12" xfId="5" applyNumberFormat="1" applyFont="1" applyBorder="1" applyAlignment="1">
      <alignment horizontal="center"/>
    </xf>
    <xf numFmtId="0" fontId="10" fillId="0" borderId="12" xfId="5" applyFont="1" applyBorder="1" applyAlignment="1">
      <alignment horizontal="center"/>
    </xf>
    <xf numFmtId="0" fontId="10" fillId="0" borderId="17" xfId="5" applyFont="1" applyBorder="1" applyAlignment="1">
      <alignment horizontal="center" shrinkToFit="1"/>
    </xf>
    <xf numFmtId="0" fontId="10" fillId="0" borderId="28" xfId="5" applyFont="1" applyBorder="1" applyAlignment="1">
      <alignment horizontal="center" shrinkToFit="1"/>
    </xf>
    <xf numFmtId="0" fontId="10" fillId="0" borderId="0" xfId="5" applyFont="1" applyBorder="1" applyAlignment="1">
      <alignment horizontal="center" shrinkToFit="1"/>
    </xf>
    <xf numFmtId="0" fontId="10" fillId="0" borderId="27" xfId="5" applyFont="1" applyBorder="1" applyAlignment="1">
      <alignment horizontal="center" shrinkToFit="1"/>
    </xf>
    <xf numFmtId="0" fontId="10" fillId="0" borderId="0" xfId="4" applyFont="1" applyBorder="1"/>
    <xf numFmtId="0" fontId="10" fillId="0" borderId="17" xfId="4" applyNumberFormat="1" applyFont="1" applyBorder="1" applyAlignment="1">
      <alignment shrinkToFit="1"/>
    </xf>
    <xf numFmtId="0" fontId="10" fillId="0" borderId="12" xfId="4" applyFont="1" applyBorder="1" applyAlignment="1">
      <alignment horizontal="center" shrinkToFit="1"/>
    </xf>
    <xf numFmtId="0" fontId="10" fillId="0" borderId="27" xfId="4" applyFont="1" applyBorder="1" applyAlignment="1">
      <alignment horizontal="center" shrinkToFit="1"/>
    </xf>
    <xf numFmtId="0" fontId="10" fillId="0" borderId="13" xfId="4" applyFont="1" applyBorder="1" applyAlignment="1">
      <alignment horizontal="center" shrinkToFit="1"/>
    </xf>
    <xf numFmtId="0" fontId="27" fillId="0" borderId="1" xfId="4" applyFont="1" applyBorder="1" applyAlignment="1">
      <alignment horizontal="center"/>
    </xf>
    <xf numFmtId="49" fontId="10" fillId="0" borderId="17" xfId="4" applyNumberFormat="1" applyFont="1" applyBorder="1" applyAlignment="1">
      <alignment shrinkToFit="1"/>
    </xf>
    <xf numFmtId="0" fontId="37" fillId="6" borderId="12" xfId="4" applyFont="1" applyFill="1" applyBorder="1" applyAlignment="1">
      <alignment horizontal="center" vertical="center" shrinkToFit="1"/>
    </xf>
    <xf numFmtId="0" fontId="37" fillId="6" borderId="27" xfId="4" applyFont="1" applyFill="1" applyBorder="1" applyAlignment="1">
      <alignment horizontal="center" vertical="center" shrinkToFit="1"/>
    </xf>
    <xf numFmtId="0" fontId="37" fillId="6" borderId="13" xfId="4" applyFont="1" applyFill="1" applyBorder="1" applyAlignment="1">
      <alignment horizontal="center" vertical="center" shrinkToFit="1"/>
    </xf>
    <xf numFmtId="0" fontId="36" fillId="0" borderId="12" xfId="4" applyFont="1" applyBorder="1" applyAlignment="1">
      <alignment horizontal="center" shrinkToFit="1"/>
    </xf>
    <xf numFmtId="0" fontId="36" fillId="0" borderId="13" xfId="4" applyFont="1" applyBorder="1" applyAlignment="1">
      <alignment horizontal="center" shrinkToFit="1"/>
    </xf>
    <xf numFmtId="0" fontId="32" fillId="0" borderId="7" xfId="4" applyFont="1" applyFill="1" applyBorder="1" applyAlignment="1">
      <alignment horizontal="center" vertical="center"/>
    </xf>
    <xf numFmtId="0" fontId="33" fillId="0" borderId="7" xfId="4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5" fillId="6" borderId="12" xfId="4" applyFont="1" applyFill="1" applyBorder="1" applyAlignment="1">
      <alignment horizontal="center" vertical="center" shrinkToFit="1"/>
    </xf>
    <xf numFmtId="0" fontId="35" fillId="6" borderId="13" xfId="4" applyFont="1" applyFill="1" applyBorder="1" applyAlignment="1">
      <alignment horizontal="center" vertical="center" shrinkToFit="1"/>
    </xf>
    <xf numFmtId="0" fontId="37" fillId="6" borderId="17" xfId="4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shrinkToFit="1"/>
    </xf>
    <xf numFmtId="0" fontId="10" fillId="0" borderId="0" xfId="2" applyFont="1" applyBorder="1" applyAlignment="1">
      <alignment horizontal="center"/>
    </xf>
    <xf numFmtId="0" fontId="25" fillId="5" borderId="17" xfId="0" applyFont="1" applyFill="1" applyBorder="1" applyAlignment="1">
      <alignment horizontal="center" vertical="center" shrinkToFit="1"/>
    </xf>
    <xf numFmtId="0" fontId="15" fillId="0" borderId="17" xfId="0" applyNumberFormat="1" applyFont="1" applyBorder="1" applyAlignment="1">
      <alignment shrinkToFit="1"/>
    </xf>
    <xf numFmtId="0" fontId="15" fillId="0" borderId="17" xfId="0" applyFont="1" applyBorder="1" applyAlignment="1">
      <alignment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5" fillId="5" borderId="1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shrinkToFit="1"/>
    </xf>
    <xf numFmtId="0" fontId="20" fillId="5" borderId="13" xfId="0" applyFont="1" applyFill="1" applyBorder="1" applyAlignment="1">
      <alignment horizontal="center" vertical="center" shrinkToFit="1"/>
    </xf>
    <xf numFmtId="0" fontId="10" fillId="0" borderId="12" xfId="4" applyFont="1" applyBorder="1" applyAlignment="1">
      <alignment horizontal="left" shrinkToFit="1"/>
    </xf>
    <xf numFmtId="0" fontId="10" fillId="0" borderId="13" xfId="4" applyFont="1" applyBorder="1" applyAlignment="1">
      <alignment horizontal="left" shrinkToFit="1"/>
    </xf>
    <xf numFmtId="0" fontId="15" fillId="0" borderId="1" xfId="0" applyFont="1" applyBorder="1" applyAlignment="1">
      <alignment horizontal="center"/>
    </xf>
    <xf numFmtId="0" fontId="15" fillId="0" borderId="12" xfId="0" applyFont="1" applyBorder="1" applyAlignment="1">
      <alignment horizontal="left" shrinkToFit="1"/>
    </xf>
    <xf numFmtId="0" fontId="15" fillId="0" borderId="13" xfId="0" applyFont="1" applyBorder="1" applyAlignment="1">
      <alignment horizontal="left" shrinkToFit="1"/>
    </xf>
    <xf numFmtId="0" fontId="25" fillId="5" borderId="12" xfId="0" applyFont="1" applyFill="1" applyBorder="1" applyAlignment="1">
      <alignment horizontal="center" vertical="center" shrinkToFit="1"/>
    </xf>
    <xf numFmtId="0" fontId="25" fillId="5" borderId="13" xfId="0" applyFont="1" applyFill="1" applyBorder="1" applyAlignment="1">
      <alignment horizontal="center" vertical="center" shrinkToFit="1"/>
    </xf>
    <xf numFmtId="49" fontId="15" fillId="0" borderId="17" xfId="0" applyNumberFormat="1" applyFont="1" applyBorder="1" applyAlignment="1">
      <alignment shrinkToFit="1"/>
    </xf>
    <xf numFmtId="0" fontId="20" fillId="5" borderId="12" xfId="0" applyFont="1" applyFill="1" applyBorder="1" applyAlignment="1">
      <alignment horizontal="center" shrinkToFit="1"/>
    </xf>
    <xf numFmtId="0" fontId="21" fillId="5" borderId="13" xfId="0" applyFont="1" applyFill="1" applyBorder="1" applyAlignment="1">
      <alignment horizontal="center" shrinkToFit="1"/>
    </xf>
    <xf numFmtId="0" fontId="31" fillId="0" borderId="0" xfId="0" applyFont="1" applyBorder="1" applyAlignment="1">
      <alignment horizontal="center"/>
    </xf>
    <xf numFmtId="0" fontId="31" fillId="0" borderId="0" xfId="0" applyNumberFormat="1" applyFont="1" applyFill="1" applyBorder="1" applyAlignment="1">
      <alignment shrinkToFit="1"/>
    </xf>
    <xf numFmtId="0" fontId="31" fillId="0" borderId="0" xfId="0" applyFont="1" applyFill="1" applyBorder="1" applyAlignment="1">
      <alignment shrinkToFit="1"/>
    </xf>
    <xf numFmtId="0" fontId="47" fillId="6" borderId="0" xfId="0" applyFont="1" applyFill="1" applyBorder="1" applyAlignment="1">
      <alignment horizontal="center" vertical="center"/>
    </xf>
    <xf numFmtId="0" fontId="48" fillId="0" borderId="0" xfId="7" applyFont="1" applyFill="1" applyBorder="1" applyAlignment="1" applyProtection="1">
      <alignment horizontal="center" vertical="center"/>
    </xf>
    <xf numFmtId="0" fontId="48" fillId="0" borderId="0" xfId="7" applyFont="1" applyAlignment="1" applyProtection="1">
      <alignment horizontal="center" vertical="center"/>
    </xf>
    <xf numFmtId="164" fontId="48" fillId="0" borderId="0" xfId="7" applyNumberFormat="1" applyFont="1" applyFill="1" applyBorder="1" applyAlignment="1" applyProtection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9" fillId="0" borderId="7" xfId="4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/>
    </xf>
    <xf numFmtId="0" fontId="35" fillId="6" borderId="12" xfId="0" applyFont="1" applyFill="1" applyBorder="1" applyAlignment="1">
      <alignment horizontal="center" vertical="center" shrinkToFit="1"/>
    </xf>
    <xf numFmtId="0" fontId="35" fillId="6" borderId="13" xfId="0" applyFont="1" applyFill="1" applyBorder="1" applyAlignment="1">
      <alignment horizontal="center" vertical="center" shrinkToFit="1"/>
    </xf>
    <xf numFmtId="0" fontId="37" fillId="6" borderId="17" xfId="0" applyFont="1" applyFill="1" applyBorder="1" applyAlignment="1">
      <alignment horizontal="center" vertical="center"/>
    </xf>
    <xf numFmtId="0" fontId="37" fillId="6" borderId="17" xfId="0" applyFont="1" applyFill="1" applyBorder="1" applyAlignment="1">
      <alignment horizontal="center" vertical="center" shrinkToFit="1"/>
    </xf>
    <xf numFmtId="0" fontId="10" fillId="0" borderId="1" xfId="2" applyFont="1" applyBorder="1" applyAlignment="1">
      <alignment horizontal="center"/>
    </xf>
    <xf numFmtId="0" fontId="15" fillId="0" borderId="12" xfId="0" applyFont="1" applyBorder="1" applyAlignment="1">
      <alignment horizontal="center" shrinkToFit="1"/>
    </xf>
    <xf numFmtId="0" fontId="15" fillId="0" borderId="13" xfId="0" applyFont="1" applyBorder="1" applyAlignment="1">
      <alignment horizontal="center" shrinkToFit="1"/>
    </xf>
    <xf numFmtId="49" fontId="37" fillId="6" borderId="12" xfId="0" applyNumberFormat="1" applyFont="1" applyFill="1" applyBorder="1" applyAlignment="1">
      <alignment horizontal="center" vertical="center" shrinkToFit="1"/>
    </xf>
    <xf numFmtId="49" fontId="37" fillId="6" borderId="13" xfId="0" applyNumberFormat="1" applyFont="1" applyFill="1" applyBorder="1" applyAlignment="1">
      <alignment horizontal="center" vertical="center" shrinkToFit="1"/>
    </xf>
    <xf numFmtId="0" fontId="35" fillId="6" borderId="12" xfId="0" applyFont="1" applyFill="1" applyBorder="1" applyAlignment="1">
      <alignment horizontal="center" shrinkToFit="1"/>
    </xf>
    <xf numFmtId="0" fontId="19" fillId="6" borderId="13" xfId="0" applyFont="1" applyFill="1" applyBorder="1" applyAlignment="1">
      <alignment horizontal="center" shrinkToFit="1"/>
    </xf>
    <xf numFmtId="0" fontId="37" fillId="6" borderId="12" xfId="0" applyFont="1" applyFill="1" applyBorder="1" applyAlignment="1">
      <alignment horizontal="center" vertical="center" shrinkToFit="1"/>
    </xf>
    <xf numFmtId="0" fontId="37" fillId="6" borderId="13" xfId="0" applyFont="1" applyFill="1" applyBorder="1" applyAlignment="1">
      <alignment horizontal="center" vertical="center" shrinkToFit="1"/>
    </xf>
    <xf numFmtId="0" fontId="49" fillId="0" borderId="7" xfId="0" applyFont="1" applyBorder="1" applyAlignment="1">
      <alignment horizontal="left" vertical="center"/>
    </xf>
    <xf numFmtId="0" fontId="23" fillId="0" borderId="12" xfId="0" quotePrefix="1" applyFont="1" applyBorder="1" applyAlignment="1">
      <alignment horizontal="center" vertical="center" shrinkToFit="1"/>
    </xf>
    <xf numFmtId="0" fontId="15" fillId="0" borderId="26" xfId="0" applyNumberFormat="1" applyFont="1" applyBorder="1" applyAlignment="1">
      <alignment shrinkToFit="1"/>
    </xf>
    <xf numFmtId="0" fontId="15" fillId="0" borderId="26" xfId="0" applyFont="1" applyBorder="1" applyAlignment="1">
      <alignment shrinkToFit="1"/>
    </xf>
    <xf numFmtId="0" fontId="37" fillId="6" borderId="12" xfId="0" applyFont="1" applyFill="1" applyBorder="1" applyAlignment="1">
      <alignment horizontal="center" shrinkToFit="1"/>
    </xf>
    <xf numFmtId="0" fontId="37" fillId="6" borderId="13" xfId="0" applyFont="1" applyFill="1" applyBorder="1" applyAlignment="1">
      <alignment horizontal="center" shrinkToFit="1"/>
    </xf>
    <xf numFmtId="0" fontId="15" fillId="7" borderId="17" xfId="0" applyNumberFormat="1" applyFont="1" applyFill="1" applyBorder="1" applyAlignment="1">
      <alignment shrinkToFit="1"/>
    </xf>
    <xf numFmtId="0" fontId="15" fillId="7" borderId="17" xfId="0" applyFont="1" applyFill="1" applyBorder="1" applyAlignment="1">
      <alignment shrinkToFit="1"/>
    </xf>
    <xf numFmtId="0" fontId="52" fillId="0" borderId="7" xfId="4" applyFont="1" applyFill="1" applyBorder="1" applyAlignment="1">
      <alignment horizontal="center" vertical="center"/>
    </xf>
    <xf numFmtId="0" fontId="10" fillId="0" borderId="12" xfId="5" applyFont="1" applyBorder="1" applyAlignment="1">
      <alignment horizontal="center" shrinkToFit="1"/>
    </xf>
    <xf numFmtId="0" fontId="10" fillId="0" borderId="13" xfId="5" applyFont="1" applyBorder="1" applyAlignment="1">
      <alignment horizontal="center" shrinkToFit="1"/>
    </xf>
    <xf numFmtId="0" fontId="10" fillId="0" borderId="0" xfId="5" applyFont="1" applyBorder="1" applyAlignment="1">
      <alignment horizontal="center"/>
    </xf>
    <xf numFmtId="0" fontId="10" fillId="0" borderId="12" xfId="5" applyFont="1" applyBorder="1" applyAlignment="1">
      <alignment horizontal="left" shrinkToFit="1"/>
    </xf>
    <xf numFmtId="0" fontId="10" fillId="0" borderId="13" xfId="5" applyFont="1" applyBorder="1" applyAlignment="1">
      <alignment horizontal="left" shrinkToFit="1"/>
    </xf>
    <xf numFmtId="0" fontId="37" fillId="6" borderId="12" xfId="5" applyFont="1" applyFill="1" applyBorder="1" applyAlignment="1">
      <alignment horizontal="center" vertical="center" shrinkToFit="1"/>
    </xf>
    <xf numFmtId="0" fontId="37" fillId="6" borderId="13" xfId="5" applyFont="1" applyFill="1" applyBorder="1" applyAlignment="1">
      <alignment horizontal="center" vertical="center" shrinkToFit="1"/>
    </xf>
    <xf numFmtId="0" fontId="10" fillId="0" borderId="17" xfId="5" applyNumberFormat="1" applyFont="1" applyBorder="1" applyAlignment="1">
      <alignment shrinkToFit="1"/>
    </xf>
    <xf numFmtId="0" fontId="10" fillId="0" borderId="17" xfId="5" applyFont="1" applyBorder="1" applyAlignment="1">
      <alignment shrinkToFit="1"/>
    </xf>
    <xf numFmtId="49" fontId="10" fillId="0" borderId="17" xfId="5" applyNumberFormat="1" applyFont="1" applyBorder="1" applyAlignment="1">
      <alignment shrinkToFit="1"/>
    </xf>
    <xf numFmtId="0" fontId="10" fillId="0" borderId="17" xfId="5" applyNumberFormat="1" applyFont="1" applyFill="1" applyBorder="1" applyAlignment="1">
      <alignment shrinkToFit="1"/>
    </xf>
    <xf numFmtId="0" fontId="10" fillId="0" borderId="17" xfId="5" applyFont="1" applyFill="1" applyBorder="1" applyAlignment="1">
      <alignment shrinkToFit="1"/>
    </xf>
    <xf numFmtId="0" fontId="37" fillId="6" borderId="17" xfId="5" applyFont="1" applyFill="1" applyBorder="1" applyAlignment="1">
      <alignment horizontal="center" vertical="center"/>
    </xf>
    <xf numFmtId="0" fontId="36" fillId="0" borderId="12" xfId="5" applyFont="1" applyBorder="1" applyAlignment="1">
      <alignment horizontal="center" vertical="center" shrinkToFit="1"/>
    </xf>
    <xf numFmtId="0" fontId="36" fillId="0" borderId="13" xfId="5" applyFont="1" applyBorder="1" applyAlignment="1">
      <alignment horizontal="center" vertical="center" shrinkToFit="1"/>
    </xf>
    <xf numFmtId="0" fontId="35" fillId="6" borderId="12" xfId="5" applyFont="1" applyFill="1" applyBorder="1" applyAlignment="1">
      <alignment horizontal="center" vertical="center" shrinkToFit="1"/>
    </xf>
    <xf numFmtId="0" fontId="35" fillId="6" borderId="13" xfId="5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shrinkToFit="1"/>
    </xf>
    <xf numFmtId="0" fontId="23" fillId="0" borderId="13" xfId="0" applyFont="1" applyBorder="1" applyAlignment="1">
      <alignment horizontal="center" shrinkToFit="1"/>
    </xf>
    <xf numFmtId="0" fontId="20" fillId="5" borderId="13" xfId="0" applyFont="1" applyFill="1" applyBorder="1" applyAlignment="1">
      <alignment horizontal="center" shrinkToFit="1"/>
    </xf>
    <xf numFmtId="0" fontId="15" fillId="0" borderId="17" xfId="0" applyNumberFormat="1" applyFont="1" applyFill="1" applyBorder="1" applyAlignment="1">
      <alignment shrinkToFit="1"/>
    </xf>
    <xf numFmtId="0" fontId="15" fillId="0" borderId="17" xfId="0" applyFont="1" applyFill="1" applyBorder="1" applyAlignment="1">
      <alignment shrinkToFit="1"/>
    </xf>
    <xf numFmtId="0" fontId="53" fillId="0" borderId="17" xfId="0" applyNumberFormat="1" applyFont="1" applyBorder="1" applyAlignment="1">
      <alignment shrinkToFit="1"/>
    </xf>
    <xf numFmtId="0" fontId="53" fillId="0" borderId="17" xfId="0" applyFont="1" applyBorder="1" applyAlignment="1">
      <alignment shrinkToFit="1"/>
    </xf>
    <xf numFmtId="0" fontId="35" fillId="6" borderId="27" xfId="0" applyFont="1" applyFill="1" applyBorder="1" applyAlignment="1">
      <alignment horizontal="center" shrinkToFit="1"/>
    </xf>
    <xf numFmtId="0" fontId="35" fillId="6" borderId="13" xfId="0" applyFont="1" applyFill="1" applyBorder="1" applyAlignment="1">
      <alignment horizontal="center" shrinkToFit="1"/>
    </xf>
    <xf numFmtId="0" fontId="15" fillId="0" borderId="27" xfId="0" applyFont="1" applyBorder="1" applyAlignment="1">
      <alignment horizontal="center" shrinkToFit="1"/>
    </xf>
    <xf numFmtId="0" fontId="15" fillId="0" borderId="12" xfId="0" applyNumberFormat="1" applyFont="1" applyBorder="1" applyAlignment="1">
      <alignment shrinkToFit="1"/>
    </xf>
    <xf numFmtId="0" fontId="15" fillId="0" borderId="13" xfId="0" applyNumberFormat="1" applyFont="1" applyBorder="1" applyAlignment="1">
      <alignment shrinkToFit="1"/>
    </xf>
    <xf numFmtId="0" fontId="56" fillId="9" borderId="0" xfId="0" applyFont="1" applyFill="1" applyBorder="1" applyAlignment="1">
      <alignment horizontal="center" vertical="center"/>
    </xf>
    <xf numFmtId="0" fontId="37" fillId="6" borderId="27" xfId="0" applyFont="1" applyFill="1" applyBorder="1" applyAlignment="1">
      <alignment horizontal="center" vertical="center" shrinkToFit="1"/>
    </xf>
    <xf numFmtId="0" fontId="49" fillId="0" borderId="7" xfId="4" applyFont="1" applyFill="1" applyBorder="1" applyAlignment="1">
      <alignment horizontal="left" vertical="center"/>
    </xf>
  </cellXfs>
  <cellStyles count="8">
    <cellStyle name="Hyperlink" xfId="7" builtinId="8"/>
    <cellStyle name="Normal" xfId="0" builtinId="0"/>
    <cellStyle name="Normal 2" xfId="1"/>
    <cellStyle name="Normal 2 2" xfId="6"/>
    <cellStyle name="Normal 3" xfId="2"/>
    <cellStyle name="Normal 4" xfId="4"/>
    <cellStyle name="Normal 5" xfId="3"/>
    <cellStyle name="Normal 6" xfId="5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ustomXml" Target="../ink/ink1.xml"/><Relationship Id="rId1" Type="http://schemas.openxmlformats.org/officeDocument/2006/relationships/image" Target="../media/image1.png"/><Relationship Id="rId5" Type="http://schemas.openxmlformats.org/officeDocument/2006/relationships/image" Target="../media/image3.emf"/><Relationship Id="rId4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0</xdr:rowOff>
    </xdr:from>
    <xdr:to>
      <xdr:col>9</xdr:col>
      <xdr:colOff>414867</xdr:colOff>
      <xdr:row>5</xdr:row>
      <xdr:rowOff>76200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364067</xdr:colOff>
      <xdr:row>5</xdr:row>
      <xdr:rowOff>38100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364067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364067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355600</xdr:colOff>
      <xdr:row>0</xdr:row>
      <xdr:rowOff>0</xdr:rowOff>
    </xdr:from>
    <xdr:to>
      <xdr:col>9</xdr:col>
      <xdr:colOff>402167</xdr:colOff>
      <xdr:row>5</xdr:row>
      <xdr:rowOff>63500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62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63500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900" y="0"/>
          <a:ext cx="3316817" cy="28352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63500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393699</xdr:colOff>
      <xdr:row>0</xdr:row>
      <xdr:rowOff>0</xdr:rowOff>
    </xdr:from>
    <xdr:to>
      <xdr:col>9</xdr:col>
      <xdr:colOff>376766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299" y="0"/>
          <a:ext cx="3793067" cy="28448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364067</xdr:colOff>
      <xdr:row>5</xdr:row>
      <xdr:rowOff>38100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16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38100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63500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0</xdr:row>
      <xdr:rowOff>0</xdr:rowOff>
    </xdr:from>
    <xdr:to>
      <xdr:col>9</xdr:col>
      <xdr:colOff>376767</xdr:colOff>
      <xdr:row>5</xdr:row>
      <xdr:rowOff>76200</xdr:rowOff>
    </xdr:to>
    <xdr:pic>
      <xdr:nvPicPr>
        <xdr:cNvPr id="3" name="Picture 2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43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406400</xdr:colOff>
      <xdr:row>0</xdr:row>
      <xdr:rowOff>0</xdr:rowOff>
    </xdr:from>
    <xdr:to>
      <xdr:col>9</xdr:col>
      <xdr:colOff>389467</xdr:colOff>
      <xdr:row>5</xdr:row>
      <xdr:rowOff>114300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0"/>
          <a:ext cx="3793067" cy="2844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0</xdr:rowOff>
    </xdr:from>
    <xdr:to>
      <xdr:col>9</xdr:col>
      <xdr:colOff>364067</xdr:colOff>
      <xdr:row>5</xdr:row>
      <xdr:rowOff>25400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0"/>
          <a:ext cx="3316817" cy="28352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488950</xdr:colOff>
      <xdr:row>0</xdr:row>
      <xdr:rowOff>107950</xdr:rowOff>
    </xdr:from>
    <xdr:to>
      <xdr:col>9</xdr:col>
      <xdr:colOff>472017</xdr:colOff>
      <xdr:row>5</xdr:row>
      <xdr:rowOff>133350</xdr:rowOff>
    </xdr:to>
    <xdr:pic>
      <xdr:nvPicPr>
        <xdr:cNvPr id="2" name="Picture 1" descr="seattle-cup-2015_larg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9050" y="107950"/>
          <a:ext cx="3475567" cy="2844800"/>
        </a:xfrm>
        <a:prstGeom prst="rect">
          <a:avLst/>
        </a:prstGeom>
      </xdr:spPr>
    </xdr:pic>
    <xdr:clientData/>
  </xdr:twoCellAnchor>
  <xdr:twoCellAnchor>
    <xdr:from>
      <xdr:col>4</xdr:col>
      <xdr:colOff>19040</xdr:colOff>
      <xdr:row>1</xdr:row>
      <xdr:rowOff>545980</xdr:rowOff>
    </xdr:from>
    <xdr:to>
      <xdr:col>4</xdr:col>
      <xdr:colOff>221000</xdr:colOff>
      <xdr:row>1</xdr:row>
      <xdr:rowOff>942700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4" name="Ink 3"/>
            <xdr14:cNvContentPartPr/>
          </xdr14:nvContentPartPr>
          <xdr14:nvPr macro=""/>
          <xdr14:xfrm>
            <a:off x="2089140" y="914280"/>
            <a:ext cx="201960" cy="39672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2070780" y="903120"/>
              <a:ext cx="232920" cy="424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664980</xdr:colOff>
      <xdr:row>1</xdr:row>
      <xdr:rowOff>727780</xdr:rowOff>
    </xdr:from>
    <xdr:to>
      <xdr:col>4</xdr:col>
      <xdr:colOff>138200</xdr:colOff>
      <xdr:row>1</xdr:row>
      <xdr:rowOff>1083820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6" name="Ink 5"/>
            <xdr14:cNvContentPartPr/>
          </xdr14:nvContentPartPr>
          <xdr14:nvPr macro=""/>
          <xdr14:xfrm>
            <a:off x="2036580" y="1096080"/>
            <a:ext cx="171720" cy="356040"/>
          </xdr14:xfrm>
        </xdr:contentPart>
      </mc:Choice>
      <mc:Fallback xmlns="">
        <xdr:pic>
          <xdr:nvPicPr>
            <xdr:cNvPr id="6" name="Ink 5"/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2013900" y="1084920"/>
              <a:ext cx="212760" cy="3884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256" units="dev"/>
          <inkml:channel name="T" type="integer" max="2.14748E9" units="dev"/>
        </inkml:traceFormat>
        <inkml:channelProperties>
          <inkml:channelProperty channel="X" name="resolution" value="377.95276" units="1/cm"/>
          <inkml:channelProperty channel="Y" name="resolution" value="425.28058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5-07-11T02:41:50.164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F8D06FA3-2705-41F2-8FBB-0EA24B607E5A}" emma:medium="tactile" emma:mode="ink">
          <msink:context xmlns:msink="http://schemas.microsoft.com/ink/2010/main" type="writingRegion" rotatedBoundingBox="6367,2541 5878,3672 5635,3567 6125,2436"/>
        </emma:interpretation>
      </emma:emma>
    </inkml:annotationXML>
    <inkml:traceGroup>
      <inkml:annotationXML>
        <emma:emma xmlns:emma="http://www.w3.org/2003/04/emma" version="1.0">
          <emma:interpretation id="{016712DD-8AC1-4FEC-A84D-51B9BD1A6DAB}" emma:medium="tactile" emma:mode="ink">
            <msink:context xmlns:msink="http://schemas.microsoft.com/ink/2010/main" type="paragraph" rotatedBoundingBox="6367,2541 5878,3672 5635,3567 6125,243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E5B8988-34BF-4935-B416-F6BA421068E1}" emma:medium="tactile" emma:mode="ink">
              <msink:context xmlns:msink="http://schemas.microsoft.com/ink/2010/main" type="line" rotatedBoundingBox="6367,2541 5878,3672 5635,3567 6125,2436"/>
            </emma:interpretation>
          </emma:emma>
        </inkml:annotationXML>
        <inkml:traceGroup>
          <inkml:annotationXML>
            <emma:emma xmlns:emma="http://www.w3.org/2003/04/emma" version="1.0">
              <emma:interpretation id="{D5BEA209-2BAC-40FC-A3F1-66A55093A391}" emma:medium="tactile" emma:mode="ink">
                <msink:context xmlns:msink="http://schemas.microsoft.com/ink/2010/main" type="inkWord" rotatedBoundingBox="5635,3567 6125,2436 6367,2541 5878,3672"/>
              </emma:interpretation>
              <emma:one-of disjunction-type="recognition" id="oneOf0">
                <emma:interpretation id="interp0" emma:lang="en-US" emma:confidence="0">
                  <emma:literal>&amp;</emma:literal>
                </emma:interpretation>
                <emma:interpretation id="interp1" emma:lang="en-US" emma:confidence="0">
                  <emma:literal>;</emma:literal>
                </emma:interpretation>
                <emma:interpretation id="interp2" emma:lang="en-US" emma:confidence="0">
                  <emma:literal>$</emma:literal>
                </emma:interpretation>
                <emma:interpretation id="interp3" emma:lang="en-US" emma:confidence="0">
                  <emma:literal>5</emma:literal>
                </emma:interpretation>
                <emma:interpretation id="interp4" emma:lang="en-US" emma:confidence="0">
                  <emma:literal>i</emma:literal>
                </emma:interpretation>
              </emma:one-of>
            </emma:emma>
          </inkml:annotationXML>
          <inkml:trace contextRef="#ctx0" brushRef="#br0">56 0 52 0,'0'4'26'0,"-8"24"-29"0,4-28 27 15,-4-11-37 1,0 8 0-16,-8 3-11 15,4 0 0-15</inkml:trace>
          <inkml:trace contextRef="#ctx0" brushRef="#br0" timeOffset="1637.5338">-234 395 34 0,'4'0'17'0,"-4"18"-16"0,0-14 25 0,0 3-25 15,0 0 0-15,0 0 0 16,0 0 1-16,0 0-4 15,0-4 1-15,0 1-1 16,-4-8 0-16,0 1-7 16,0-1 1-16,0-3-2 0,0 0 0 15,0 4 8 1,-83-64 2 0,163 137 2-16,-88-70 1 15,0 4 4-15,0-4 1 16,0 3 1-16,0 1 0 15,0-4-9-15,4 0 0 16,-4 0-1-16,4 0 1 16,0 3-1-16,1-3 0 0,-1 0 0 15,0 0 0-15,0 0-1 16,4 0 1-16,-4 0 0 16,4 0 1-16,4 0 0 15,0 0 1-15,0 0 0 16,0 4 1-16,4-1 1 15,8 1 0-15,-8-1 0 16,0 1 0-16,0 0-1 16,0-1 0-16,4 1-1 31,-8-1 0-31,3 1-1 16,-3-1 1-16,4 1-2 15,-4 3 1-15,0-4 0 16,0 1 0-16,0-1 0 0,-4 1 0 0,1-1 0 15,3 1 0-15,-8-1 0 16,8 1 0-16,-4-1 0 16,-4 1 1-16,4 0 0 15,0-1 0-15,4 4-1 16,0-3 1-16,0 3 0 16,-8 0 0-16,8-4 1 15,8 1 0-15,-8 3-2 16,0 0 1-16,4 0 0 15,0 0 1-15,-4 0-1 16,4 4 1-16,-4-1-2 16,4-3 1-16,-4 0 0 15,0 0 1-15,0 0-2 0,0 4 1 16,0-4-1-16,-4 7 0 16,0 0 0-16,0-7 0 15,0 4 0-15,-4-7 1 16,4-1-1-16,0-3 1 15,4 4-1-15,-4-1 1 16,0 1-1-16,0-1 1 16,4 4-1-16,-4 0 0 15,4 0 0-15,-4 4 1 0,4-4-1 16,0 0 1-16,0 0-1 16,0 0 1-16,0 0-1 15,0-3 1-15,0 3-1 16,0 0 1-16,0-4-1 15,4 4 0-15,-4 0 0 16,0 1 1-16,0-1-1 16,0 3 1-1,-4 4-1-15,0-7 1 16,0 0 0-16,4 0 0 16,0 0-1-16,-4-3 0 0,4 0 0 15,-4-1 0-15,0 4 0 16,0 0 1-16,0 4-1 15,0-1 0-15,0 1 0 16,-4 0 1-16,4 3 0 16,0 0 0-16,0 0-1 15,0 0 1-15,4-3-1 16,0-1 1-16,0 1-1 16,0-1 0-16,0-3-1 15,0 0 0-15,0 0-4 16,0-3 1-16,4-4-6 15,-4 0 0-15,-4 0-6 16,8 0 0-16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9600" units="cm"/>
          <inkml:channel name="Y" type="integer" max="7200" units="cm"/>
          <inkml:channel name="F" type="integer" max="256" units="dev"/>
          <inkml:channel name="T" type="integer" max="2.14748E9" units="dev"/>
        </inkml:traceFormat>
        <inkml:channelProperties>
          <inkml:channelProperty channel="X" name="resolution" value="377.95276" units="1/cm"/>
          <inkml:channelProperty channel="Y" name="resolution" value="425.28058" units="1/cm"/>
          <inkml:channelProperty channel="F" name="resolution" value="0" units="1/dev"/>
          <inkml:channelProperty channel="T" name="resolution" value="1" units="1/dev"/>
        </inkml:channelProperties>
      </inkml:inkSource>
      <inkml:timestamp xml:id="ts0" timeString="2015-07-11T02:41:52.535"/>
    </inkml:context>
    <inkml:brush xml:id="br0">
      <inkml:brushProperty name="width" value="0.1" units="cm"/>
      <inkml:brushProperty name="height" value="0.1" units="cm"/>
    </inkml:brush>
  </inkml:definitions>
  <inkml:trace contextRef="#ctx0" brushRef="#br0">424 0 64 0,'36'17'32'0,"-24"-2"-45"16,-8-12 62-16,-4 1-49 15,0-4 0-15,0 3 0 16,-4 1 1-16,4-1-2 16,-4 4 1-16,0 0 0 15,0 0 1-15,4 4-1 16,-12 0 1-16,4-1-1 16,-4 1 0-16,0 3 0 15,0 0 1-15,1 0 0 16,-1 0 1-16,0 0-1 15,0 7 1-15,0-3 0 0,4 3 1 16,-8 7-1-16,4 1 0 16,0-1-1-16,0 4 1 15,0-4-1-15,1-3 0 16,-1-1 0-16,-8-3 0 16,8 1-1-16,0-1 1 0,0 0-1 15,0 4 0-15,0-4 0 16,0-4 0-16,0 1 0 15,5 0 1-15,-1-1-1 0,0-3 1 16,0 8 0-16,0-8 0 16,0 3 0-16,0-3 0 15,0 4-1-15,4 0 1 16,-8-1-1-16,4 1 1 31,0 0-1-31,0-1 1 16,0 1 0-16,0 3 0 15,4-3 0-15,-3-1 0 0,3-3-1 16,0 1 1-16,0-1-1 16,0-4 0-16,4 1-1 15,0-1 1-15,0-6-3 16,0 3 0-16,0-3-3 16,0-4 1-16,0 0-6 15,8 0 1-15,-4-7-4 16,0-4 1-16,3 4-6 15,9 0 0-15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showGridLines="0" topLeftCell="A6" workbookViewId="0">
      <selection activeCell="B32" activeCellId="1" sqref="D27:E27 B32"/>
    </sheetView>
  </sheetViews>
  <sheetFormatPr defaultColWidth="8.81640625" defaultRowHeight="12.5"/>
  <cols>
    <col min="1" max="2" width="4.81640625" style="95" customWidth="1"/>
    <col min="3" max="12" width="10" style="95" customWidth="1"/>
    <col min="13" max="14" width="4.81640625" style="95" customWidth="1"/>
    <col min="15" max="256" width="8.81640625" style="95"/>
    <col min="257" max="258" width="4.81640625" style="95" customWidth="1"/>
    <col min="259" max="268" width="10" style="95" customWidth="1"/>
    <col min="269" max="270" width="4.81640625" style="95" customWidth="1"/>
    <col min="271" max="512" width="8.81640625" style="95"/>
    <col min="513" max="514" width="4.81640625" style="95" customWidth="1"/>
    <col min="515" max="524" width="10" style="95" customWidth="1"/>
    <col min="525" max="526" width="4.81640625" style="95" customWidth="1"/>
    <col min="527" max="768" width="8.81640625" style="95"/>
    <col min="769" max="770" width="4.81640625" style="95" customWidth="1"/>
    <col min="771" max="780" width="10" style="95" customWidth="1"/>
    <col min="781" max="782" width="4.81640625" style="95" customWidth="1"/>
    <col min="783" max="1024" width="8.81640625" style="95"/>
    <col min="1025" max="1026" width="4.81640625" style="95" customWidth="1"/>
    <col min="1027" max="1036" width="10" style="95" customWidth="1"/>
    <col min="1037" max="1038" width="4.81640625" style="95" customWidth="1"/>
    <col min="1039" max="1280" width="8.81640625" style="95"/>
    <col min="1281" max="1282" width="4.81640625" style="95" customWidth="1"/>
    <col min="1283" max="1292" width="10" style="95" customWidth="1"/>
    <col min="1293" max="1294" width="4.81640625" style="95" customWidth="1"/>
    <col min="1295" max="1536" width="8.81640625" style="95"/>
    <col min="1537" max="1538" width="4.81640625" style="95" customWidth="1"/>
    <col min="1539" max="1548" width="10" style="95" customWidth="1"/>
    <col min="1549" max="1550" width="4.81640625" style="95" customWidth="1"/>
    <col min="1551" max="1792" width="8.81640625" style="95"/>
    <col min="1793" max="1794" width="4.81640625" style="95" customWidth="1"/>
    <col min="1795" max="1804" width="10" style="95" customWidth="1"/>
    <col min="1805" max="1806" width="4.81640625" style="95" customWidth="1"/>
    <col min="1807" max="2048" width="8.81640625" style="95"/>
    <col min="2049" max="2050" width="4.81640625" style="95" customWidth="1"/>
    <col min="2051" max="2060" width="10" style="95" customWidth="1"/>
    <col min="2061" max="2062" width="4.81640625" style="95" customWidth="1"/>
    <col min="2063" max="2304" width="8.81640625" style="95"/>
    <col min="2305" max="2306" width="4.81640625" style="95" customWidth="1"/>
    <col min="2307" max="2316" width="10" style="95" customWidth="1"/>
    <col min="2317" max="2318" width="4.81640625" style="95" customWidth="1"/>
    <col min="2319" max="2560" width="8.81640625" style="95"/>
    <col min="2561" max="2562" width="4.81640625" style="95" customWidth="1"/>
    <col min="2563" max="2572" width="10" style="95" customWidth="1"/>
    <col min="2573" max="2574" width="4.81640625" style="95" customWidth="1"/>
    <col min="2575" max="2816" width="8.81640625" style="95"/>
    <col min="2817" max="2818" width="4.81640625" style="95" customWidth="1"/>
    <col min="2819" max="2828" width="10" style="95" customWidth="1"/>
    <col min="2829" max="2830" width="4.81640625" style="95" customWidth="1"/>
    <col min="2831" max="3072" width="8.81640625" style="95"/>
    <col min="3073" max="3074" width="4.81640625" style="95" customWidth="1"/>
    <col min="3075" max="3084" width="10" style="95" customWidth="1"/>
    <col min="3085" max="3086" width="4.81640625" style="95" customWidth="1"/>
    <col min="3087" max="3328" width="8.81640625" style="95"/>
    <col min="3329" max="3330" width="4.81640625" style="95" customWidth="1"/>
    <col min="3331" max="3340" width="10" style="95" customWidth="1"/>
    <col min="3341" max="3342" width="4.81640625" style="95" customWidth="1"/>
    <col min="3343" max="3584" width="8.81640625" style="95"/>
    <col min="3585" max="3586" width="4.81640625" style="95" customWidth="1"/>
    <col min="3587" max="3596" width="10" style="95" customWidth="1"/>
    <col min="3597" max="3598" width="4.81640625" style="95" customWidth="1"/>
    <col min="3599" max="3840" width="8.81640625" style="95"/>
    <col min="3841" max="3842" width="4.81640625" style="95" customWidth="1"/>
    <col min="3843" max="3852" width="10" style="95" customWidth="1"/>
    <col min="3853" max="3854" width="4.81640625" style="95" customWidth="1"/>
    <col min="3855" max="4096" width="8.81640625" style="95"/>
    <col min="4097" max="4098" width="4.81640625" style="95" customWidth="1"/>
    <col min="4099" max="4108" width="10" style="95" customWidth="1"/>
    <col min="4109" max="4110" width="4.81640625" style="95" customWidth="1"/>
    <col min="4111" max="4352" width="8.81640625" style="95"/>
    <col min="4353" max="4354" width="4.81640625" style="95" customWidth="1"/>
    <col min="4355" max="4364" width="10" style="95" customWidth="1"/>
    <col min="4365" max="4366" width="4.81640625" style="95" customWidth="1"/>
    <col min="4367" max="4608" width="8.81640625" style="95"/>
    <col min="4609" max="4610" width="4.81640625" style="95" customWidth="1"/>
    <col min="4611" max="4620" width="10" style="95" customWidth="1"/>
    <col min="4621" max="4622" width="4.81640625" style="95" customWidth="1"/>
    <col min="4623" max="4864" width="8.81640625" style="95"/>
    <col min="4865" max="4866" width="4.81640625" style="95" customWidth="1"/>
    <col min="4867" max="4876" width="10" style="95" customWidth="1"/>
    <col min="4877" max="4878" width="4.81640625" style="95" customWidth="1"/>
    <col min="4879" max="5120" width="8.81640625" style="95"/>
    <col min="5121" max="5122" width="4.81640625" style="95" customWidth="1"/>
    <col min="5123" max="5132" width="10" style="95" customWidth="1"/>
    <col min="5133" max="5134" width="4.81640625" style="95" customWidth="1"/>
    <col min="5135" max="5376" width="8.81640625" style="95"/>
    <col min="5377" max="5378" width="4.81640625" style="95" customWidth="1"/>
    <col min="5379" max="5388" width="10" style="95" customWidth="1"/>
    <col min="5389" max="5390" width="4.81640625" style="95" customWidth="1"/>
    <col min="5391" max="5632" width="8.81640625" style="95"/>
    <col min="5633" max="5634" width="4.81640625" style="95" customWidth="1"/>
    <col min="5635" max="5644" width="10" style="95" customWidth="1"/>
    <col min="5645" max="5646" width="4.81640625" style="95" customWidth="1"/>
    <col min="5647" max="5888" width="8.81640625" style="95"/>
    <col min="5889" max="5890" width="4.81640625" style="95" customWidth="1"/>
    <col min="5891" max="5900" width="10" style="95" customWidth="1"/>
    <col min="5901" max="5902" width="4.81640625" style="95" customWidth="1"/>
    <col min="5903" max="6144" width="8.81640625" style="95"/>
    <col min="6145" max="6146" width="4.81640625" style="95" customWidth="1"/>
    <col min="6147" max="6156" width="10" style="95" customWidth="1"/>
    <col min="6157" max="6158" width="4.81640625" style="95" customWidth="1"/>
    <col min="6159" max="6400" width="8.81640625" style="95"/>
    <col min="6401" max="6402" width="4.81640625" style="95" customWidth="1"/>
    <col min="6403" max="6412" width="10" style="95" customWidth="1"/>
    <col min="6413" max="6414" width="4.81640625" style="95" customWidth="1"/>
    <col min="6415" max="6656" width="8.81640625" style="95"/>
    <col min="6657" max="6658" width="4.81640625" style="95" customWidth="1"/>
    <col min="6659" max="6668" width="10" style="95" customWidth="1"/>
    <col min="6669" max="6670" width="4.81640625" style="95" customWidth="1"/>
    <col min="6671" max="6912" width="8.81640625" style="95"/>
    <col min="6913" max="6914" width="4.81640625" style="95" customWidth="1"/>
    <col min="6915" max="6924" width="10" style="95" customWidth="1"/>
    <col min="6925" max="6926" width="4.81640625" style="95" customWidth="1"/>
    <col min="6927" max="7168" width="8.81640625" style="95"/>
    <col min="7169" max="7170" width="4.81640625" style="95" customWidth="1"/>
    <col min="7171" max="7180" width="10" style="95" customWidth="1"/>
    <col min="7181" max="7182" width="4.81640625" style="95" customWidth="1"/>
    <col min="7183" max="7424" width="8.81640625" style="95"/>
    <col min="7425" max="7426" width="4.81640625" style="95" customWidth="1"/>
    <col min="7427" max="7436" width="10" style="95" customWidth="1"/>
    <col min="7437" max="7438" width="4.81640625" style="95" customWidth="1"/>
    <col min="7439" max="7680" width="8.81640625" style="95"/>
    <col min="7681" max="7682" width="4.81640625" style="95" customWidth="1"/>
    <col min="7683" max="7692" width="10" style="95" customWidth="1"/>
    <col min="7693" max="7694" width="4.81640625" style="95" customWidth="1"/>
    <col min="7695" max="7936" width="8.81640625" style="95"/>
    <col min="7937" max="7938" width="4.81640625" style="95" customWidth="1"/>
    <col min="7939" max="7948" width="10" style="95" customWidth="1"/>
    <col min="7949" max="7950" width="4.81640625" style="95" customWidth="1"/>
    <col min="7951" max="8192" width="8.81640625" style="95"/>
    <col min="8193" max="8194" width="4.81640625" style="95" customWidth="1"/>
    <col min="8195" max="8204" width="10" style="95" customWidth="1"/>
    <col min="8205" max="8206" width="4.81640625" style="95" customWidth="1"/>
    <col min="8207" max="8448" width="8.81640625" style="95"/>
    <col min="8449" max="8450" width="4.81640625" style="95" customWidth="1"/>
    <col min="8451" max="8460" width="10" style="95" customWidth="1"/>
    <col min="8461" max="8462" width="4.81640625" style="95" customWidth="1"/>
    <col min="8463" max="8704" width="8.81640625" style="95"/>
    <col min="8705" max="8706" width="4.81640625" style="95" customWidth="1"/>
    <col min="8707" max="8716" width="10" style="95" customWidth="1"/>
    <col min="8717" max="8718" width="4.81640625" style="95" customWidth="1"/>
    <col min="8719" max="8960" width="8.81640625" style="95"/>
    <col min="8961" max="8962" width="4.81640625" style="95" customWidth="1"/>
    <col min="8963" max="8972" width="10" style="95" customWidth="1"/>
    <col min="8973" max="8974" width="4.81640625" style="95" customWidth="1"/>
    <col min="8975" max="9216" width="8.81640625" style="95"/>
    <col min="9217" max="9218" width="4.81640625" style="95" customWidth="1"/>
    <col min="9219" max="9228" width="10" style="95" customWidth="1"/>
    <col min="9229" max="9230" width="4.81640625" style="95" customWidth="1"/>
    <col min="9231" max="9472" width="8.81640625" style="95"/>
    <col min="9473" max="9474" width="4.81640625" style="95" customWidth="1"/>
    <col min="9475" max="9484" width="10" style="95" customWidth="1"/>
    <col min="9485" max="9486" width="4.81640625" style="95" customWidth="1"/>
    <col min="9487" max="9728" width="8.81640625" style="95"/>
    <col min="9729" max="9730" width="4.81640625" style="95" customWidth="1"/>
    <col min="9731" max="9740" width="10" style="95" customWidth="1"/>
    <col min="9741" max="9742" width="4.81640625" style="95" customWidth="1"/>
    <col min="9743" max="9984" width="8.81640625" style="95"/>
    <col min="9985" max="9986" width="4.81640625" style="95" customWidth="1"/>
    <col min="9987" max="9996" width="10" style="95" customWidth="1"/>
    <col min="9997" max="9998" width="4.81640625" style="95" customWidth="1"/>
    <col min="9999" max="10240" width="8.81640625" style="95"/>
    <col min="10241" max="10242" width="4.81640625" style="95" customWidth="1"/>
    <col min="10243" max="10252" width="10" style="95" customWidth="1"/>
    <col min="10253" max="10254" width="4.81640625" style="95" customWidth="1"/>
    <col min="10255" max="10496" width="8.81640625" style="95"/>
    <col min="10497" max="10498" width="4.81640625" style="95" customWidth="1"/>
    <col min="10499" max="10508" width="10" style="95" customWidth="1"/>
    <col min="10509" max="10510" width="4.81640625" style="95" customWidth="1"/>
    <col min="10511" max="10752" width="8.81640625" style="95"/>
    <col min="10753" max="10754" width="4.81640625" style="95" customWidth="1"/>
    <col min="10755" max="10764" width="10" style="95" customWidth="1"/>
    <col min="10765" max="10766" width="4.81640625" style="95" customWidth="1"/>
    <col min="10767" max="11008" width="8.81640625" style="95"/>
    <col min="11009" max="11010" width="4.81640625" style="95" customWidth="1"/>
    <col min="11011" max="11020" width="10" style="95" customWidth="1"/>
    <col min="11021" max="11022" width="4.81640625" style="95" customWidth="1"/>
    <col min="11023" max="11264" width="8.81640625" style="95"/>
    <col min="11265" max="11266" width="4.81640625" style="95" customWidth="1"/>
    <col min="11267" max="11276" width="10" style="95" customWidth="1"/>
    <col min="11277" max="11278" width="4.81640625" style="95" customWidth="1"/>
    <col min="11279" max="11520" width="8.81640625" style="95"/>
    <col min="11521" max="11522" width="4.81640625" style="95" customWidth="1"/>
    <col min="11523" max="11532" width="10" style="95" customWidth="1"/>
    <col min="11533" max="11534" width="4.81640625" style="95" customWidth="1"/>
    <col min="11535" max="11776" width="8.81640625" style="95"/>
    <col min="11777" max="11778" width="4.81640625" style="95" customWidth="1"/>
    <col min="11779" max="11788" width="10" style="95" customWidth="1"/>
    <col min="11789" max="11790" width="4.81640625" style="95" customWidth="1"/>
    <col min="11791" max="12032" width="8.81640625" style="95"/>
    <col min="12033" max="12034" width="4.81640625" style="95" customWidth="1"/>
    <col min="12035" max="12044" width="10" style="95" customWidth="1"/>
    <col min="12045" max="12046" width="4.81640625" style="95" customWidth="1"/>
    <col min="12047" max="12288" width="8.81640625" style="95"/>
    <col min="12289" max="12290" width="4.81640625" style="95" customWidth="1"/>
    <col min="12291" max="12300" width="10" style="95" customWidth="1"/>
    <col min="12301" max="12302" width="4.81640625" style="95" customWidth="1"/>
    <col min="12303" max="12544" width="8.81640625" style="95"/>
    <col min="12545" max="12546" width="4.81640625" style="95" customWidth="1"/>
    <col min="12547" max="12556" width="10" style="95" customWidth="1"/>
    <col min="12557" max="12558" width="4.81640625" style="95" customWidth="1"/>
    <col min="12559" max="12800" width="8.81640625" style="95"/>
    <col min="12801" max="12802" width="4.81640625" style="95" customWidth="1"/>
    <col min="12803" max="12812" width="10" style="95" customWidth="1"/>
    <col min="12813" max="12814" width="4.81640625" style="95" customWidth="1"/>
    <col min="12815" max="13056" width="8.81640625" style="95"/>
    <col min="13057" max="13058" width="4.81640625" style="95" customWidth="1"/>
    <col min="13059" max="13068" width="10" style="95" customWidth="1"/>
    <col min="13069" max="13070" width="4.81640625" style="95" customWidth="1"/>
    <col min="13071" max="13312" width="8.81640625" style="95"/>
    <col min="13313" max="13314" width="4.81640625" style="95" customWidth="1"/>
    <col min="13315" max="13324" width="10" style="95" customWidth="1"/>
    <col min="13325" max="13326" width="4.81640625" style="95" customWidth="1"/>
    <col min="13327" max="13568" width="8.81640625" style="95"/>
    <col min="13569" max="13570" width="4.81640625" style="95" customWidth="1"/>
    <col min="13571" max="13580" width="10" style="95" customWidth="1"/>
    <col min="13581" max="13582" width="4.81640625" style="95" customWidth="1"/>
    <col min="13583" max="13824" width="8.81640625" style="95"/>
    <col min="13825" max="13826" width="4.81640625" style="95" customWidth="1"/>
    <col min="13827" max="13836" width="10" style="95" customWidth="1"/>
    <col min="13837" max="13838" width="4.81640625" style="95" customWidth="1"/>
    <col min="13839" max="14080" width="8.81640625" style="95"/>
    <col min="14081" max="14082" width="4.81640625" style="95" customWidth="1"/>
    <col min="14083" max="14092" width="10" style="95" customWidth="1"/>
    <col min="14093" max="14094" width="4.81640625" style="95" customWidth="1"/>
    <col min="14095" max="14336" width="8.81640625" style="95"/>
    <col min="14337" max="14338" width="4.81640625" style="95" customWidth="1"/>
    <col min="14339" max="14348" width="10" style="95" customWidth="1"/>
    <col min="14349" max="14350" width="4.81640625" style="95" customWidth="1"/>
    <col min="14351" max="14592" width="8.81640625" style="95"/>
    <col min="14593" max="14594" width="4.81640625" style="95" customWidth="1"/>
    <col min="14595" max="14604" width="10" style="95" customWidth="1"/>
    <col min="14605" max="14606" width="4.81640625" style="95" customWidth="1"/>
    <col min="14607" max="14848" width="8.81640625" style="95"/>
    <col min="14849" max="14850" width="4.81640625" style="95" customWidth="1"/>
    <col min="14851" max="14860" width="10" style="95" customWidth="1"/>
    <col min="14861" max="14862" width="4.81640625" style="95" customWidth="1"/>
    <col min="14863" max="15104" width="8.81640625" style="95"/>
    <col min="15105" max="15106" width="4.81640625" style="95" customWidth="1"/>
    <col min="15107" max="15116" width="10" style="95" customWidth="1"/>
    <col min="15117" max="15118" width="4.81640625" style="95" customWidth="1"/>
    <col min="15119" max="15360" width="8.81640625" style="95"/>
    <col min="15361" max="15362" width="4.81640625" style="95" customWidth="1"/>
    <col min="15363" max="15372" width="10" style="95" customWidth="1"/>
    <col min="15373" max="15374" width="4.81640625" style="95" customWidth="1"/>
    <col min="15375" max="15616" width="8.81640625" style="95"/>
    <col min="15617" max="15618" width="4.81640625" style="95" customWidth="1"/>
    <col min="15619" max="15628" width="10" style="95" customWidth="1"/>
    <col min="15629" max="15630" width="4.81640625" style="95" customWidth="1"/>
    <col min="15631" max="15872" width="8.81640625" style="95"/>
    <col min="15873" max="15874" width="4.81640625" style="95" customWidth="1"/>
    <col min="15875" max="15884" width="10" style="95" customWidth="1"/>
    <col min="15885" max="15886" width="4.81640625" style="95" customWidth="1"/>
    <col min="15887" max="16128" width="8.81640625" style="95"/>
    <col min="16129" max="16130" width="4.81640625" style="95" customWidth="1"/>
    <col min="16131" max="16140" width="10" style="95" customWidth="1"/>
    <col min="16141" max="16142" width="4.81640625" style="95" customWidth="1"/>
    <col min="16143" max="16384" width="8.81640625" style="95"/>
  </cols>
  <sheetData>
    <row r="1" spans="1:14" ht="29.15" customHeight="1" thickTop="1" thickBo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4"/>
    </row>
    <row r="2" spans="1:14" ht="144" customHeight="1" thickTop="1">
      <c r="A2" s="96"/>
      <c r="B2" s="97"/>
      <c r="C2" s="98"/>
      <c r="D2" s="98"/>
      <c r="E2" s="334"/>
      <c r="F2" s="335"/>
      <c r="G2" s="335"/>
      <c r="H2" s="334"/>
      <c r="I2" s="335"/>
      <c r="J2" s="335"/>
      <c r="K2" s="99"/>
      <c r="L2" s="99"/>
      <c r="M2" s="100"/>
      <c r="N2" s="101"/>
    </row>
    <row r="3" spans="1:14" ht="15" customHeight="1">
      <c r="A3" s="102"/>
      <c r="B3" s="103"/>
      <c r="C3" s="336" t="s">
        <v>189</v>
      </c>
      <c r="D3" s="336"/>
      <c r="E3" s="336"/>
      <c r="F3" s="336"/>
      <c r="G3" s="336"/>
      <c r="H3" s="336"/>
      <c r="I3" s="336"/>
      <c r="J3" s="336"/>
      <c r="K3" s="336"/>
      <c r="L3" s="336"/>
      <c r="M3" s="104"/>
      <c r="N3" s="101"/>
    </row>
    <row r="4" spans="1:14" ht="15" customHeight="1">
      <c r="A4" s="102"/>
      <c r="B4" s="103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104"/>
      <c r="N4" s="101"/>
    </row>
    <row r="5" spans="1:14" ht="15" customHeight="1">
      <c r="A5" s="102"/>
      <c r="B5" s="103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104"/>
      <c r="N5" s="101"/>
    </row>
    <row r="6" spans="1:14" ht="14.15" customHeight="1">
      <c r="A6" s="102"/>
      <c r="B6" s="10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  <c r="N6" s="101"/>
    </row>
    <row r="7" spans="1:14" ht="18" customHeight="1">
      <c r="A7" s="102"/>
      <c r="B7" s="103"/>
      <c r="C7" s="105"/>
      <c r="D7" s="105"/>
      <c r="E7" s="105"/>
      <c r="F7" s="105"/>
      <c r="G7" s="337" t="s">
        <v>327</v>
      </c>
      <c r="H7" s="338"/>
      <c r="I7" s="105"/>
      <c r="J7" s="105"/>
      <c r="K7" s="105"/>
      <c r="L7" s="105"/>
      <c r="M7" s="104"/>
      <c r="N7" s="101"/>
    </row>
    <row r="8" spans="1:14" ht="14.15" customHeight="1">
      <c r="A8" s="102"/>
      <c r="B8" s="103"/>
      <c r="C8" s="105"/>
      <c r="D8" s="105"/>
      <c r="E8" s="105"/>
      <c r="F8" s="105"/>
      <c r="G8" s="332" t="s">
        <v>534</v>
      </c>
      <c r="H8" s="333"/>
      <c r="I8" s="105"/>
      <c r="J8" s="105"/>
      <c r="K8" s="105"/>
      <c r="L8" s="105"/>
      <c r="M8" s="104"/>
      <c r="N8" s="101"/>
    </row>
    <row r="9" spans="1:14" ht="14.15" customHeight="1">
      <c r="A9" s="102"/>
      <c r="B9" s="103"/>
      <c r="C9" s="105"/>
      <c r="D9" s="105"/>
      <c r="E9" s="105"/>
      <c r="F9" s="105"/>
      <c r="G9" s="332" t="s">
        <v>533</v>
      </c>
      <c r="H9" s="333"/>
      <c r="I9" s="105"/>
      <c r="J9" s="105"/>
      <c r="K9" s="105"/>
      <c r="L9" s="105"/>
      <c r="M9" s="104"/>
      <c r="N9" s="101"/>
    </row>
    <row r="10" spans="1:14" ht="14.15" customHeight="1">
      <c r="A10" s="102"/>
      <c r="B10" s="103"/>
      <c r="C10" s="105"/>
      <c r="D10" s="105"/>
      <c r="E10" s="105"/>
      <c r="F10" s="105"/>
      <c r="G10" s="332" t="s">
        <v>535</v>
      </c>
      <c r="H10" s="333"/>
      <c r="I10" s="105"/>
      <c r="J10" s="105"/>
      <c r="K10" s="105"/>
      <c r="L10" s="105"/>
      <c r="M10" s="104"/>
      <c r="N10" s="101"/>
    </row>
    <row r="11" spans="1:14" ht="14.15" customHeight="1">
      <c r="A11" s="102"/>
      <c r="B11" s="103"/>
      <c r="C11" s="105"/>
      <c r="D11" s="105"/>
      <c r="E11" s="105"/>
      <c r="F11" s="105"/>
      <c r="G11" s="332" t="s">
        <v>536</v>
      </c>
      <c r="H11" s="333"/>
      <c r="I11" s="105"/>
      <c r="J11" s="105"/>
      <c r="K11" s="105"/>
      <c r="L11" s="105"/>
      <c r="M11" s="104"/>
      <c r="N11" s="101"/>
    </row>
    <row r="12" spans="1:14" ht="14.15" customHeight="1">
      <c r="A12" s="102"/>
      <c r="B12" s="103"/>
      <c r="C12" s="105"/>
      <c r="D12" s="105"/>
      <c r="E12" s="105"/>
      <c r="F12" s="105"/>
      <c r="G12" s="332" t="s">
        <v>56</v>
      </c>
      <c r="H12" s="333"/>
      <c r="I12" s="105"/>
      <c r="J12" s="105"/>
      <c r="K12" s="105"/>
      <c r="L12" s="105"/>
      <c r="M12" s="104"/>
      <c r="N12" s="101"/>
    </row>
    <row r="13" spans="1:14" ht="14.15" customHeight="1">
      <c r="A13" s="102"/>
      <c r="B13" s="103"/>
      <c r="C13" s="105"/>
      <c r="D13" s="105"/>
      <c r="E13" s="105"/>
      <c r="F13" s="105"/>
      <c r="G13" s="216" t="s">
        <v>57</v>
      </c>
      <c r="H13" s="215"/>
      <c r="I13" s="105"/>
      <c r="J13" s="105"/>
      <c r="K13" s="105"/>
      <c r="L13" s="105"/>
      <c r="M13" s="104"/>
      <c r="N13" s="101"/>
    </row>
    <row r="14" spans="1:14" ht="14.15" customHeight="1">
      <c r="A14" s="102"/>
      <c r="B14" s="103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4"/>
      <c r="N14" s="101"/>
    </row>
    <row r="15" spans="1:14" ht="14.15" customHeight="1">
      <c r="A15" s="102"/>
      <c r="B15" s="103"/>
      <c r="C15" s="106" t="s">
        <v>295</v>
      </c>
      <c r="D15" s="107" t="s">
        <v>296</v>
      </c>
      <c r="E15" s="106" t="s">
        <v>297</v>
      </c>
      <c r="F15" s="106" t="s">
        <v>328</v>
      </c>
      <c r="G15" s="339" t="s">
        <v>299</v>
      </c>
      <c r="H15" s="339"/>
      <c r="I15" s="339" t="s">
        <v>300</v>
      </c>
      <c r="J15" s="339"/>
      <c r="K15" s="106" t="s">
        <v>328</v>
      </c>
      <c r="L15" s="106" t="s">
        <v>301</v>
      </c>
      <c r="M15" s="104"/>
      <c r="N15" s="101"/>
    </row>
    <row r="16" spans="1:14" ht="14.15" customHeight="1">
      <c r="A16" s="102"/>
      <c r="B16" s="103"/>
      <c r="C16" s="143">
        <v>42195</v>
      </c>
      <c r="D16" s="144">
        <v>0.77083333333333337</v>
      </c>
      <c r="E16" s="145">
        <v>9</v>
      </c>
      <c r="F16" s="145"/>
      <c r="G16" s="323" t="str">
        <f>G9</f>
        <v>Cascade FC B05 White</v>
      </c>
      <c r="H16" s="323"/>
      <c r="I16" s="323" t="str">
        <f>G8</f>
        <v>Colibri Nortac BU10</v>
      </c>
      <c r="J16" s="323"/>
      <c r="K16" s="109"/>
      <c r="L16" s="109" t="s">
        <v>302</v>
      </c>
      <c r="M16" s="104"/>
      <c r="N16" s="101"/>
    </row>
    <row r="17" spans="1:14" ht="14.15" customHeight="1">
      <c r="A17" s="102"/>
      <c r="B17" s="103"/>
      <c r="C17" s="143">
        <v>42195</v>
      </c>
      <c r="D17" s="144">
        <v>0.77083333333333337</v>
      </c>
      <c r="E17" s="145">
        <v>10</v>
      </c>
      <c r="F17" s="145"/>
      <c r="G17" s="323" t="str">
        <f>G10</f>
        <v>FWFC B05 White</v>
      </c>
      <c r="H17" s="323"/>
      <c r="I17" s="323" t="str">
        <f>G11</f>
        <v>NW Nationals B05 Red</v>
      </c>
      <c r="J17" s="323"/>
      <c r="K17" s="109"/>
      <c r="L17" s="109" t="s">
        <v>302</v>
      </c>
      <c r="M17" s="104"/>
      <c r="N17" s="101"/>
    </row>
    <row r="18" spans="1:14" ht="7" customHeight="1">
      <c r="A18" s="102"/>
      <c r="B18" s="103"/>
      <c r="C18" s="146"/>
      <c r="D18" s="147"/>
      <c r="E18" s="148"/>
      <c r="F18" s="148"/>
      <c r="G18" s="110"/>
      <c r="H18" s="110"/>
      <c r="I18" s="110"/>
      <c r="J18" s="110"/>
      <c r="K18" s="111"/>
      <c r="L18" s="111"/>
      <c r="M18" s="104"/>
      <c r="N18" s="101"/>
    </row>
    <row r="19" spans="1:14" ht="14.15" customHeight="1">
      <c r="A19" s="102"/>
      <c r="B19" s="103"/>
      <c r="C19" s="143">
        <v>42196</v>
      </c>
      <c r="D19" s="144">
        <v>0.53472222222222221</v>
      </c>
      <c r="E19" s="145">
        <v>10</v>
      </c>
      <c r="F19" s="145"/>
      <c r="G19" s="323" t="str">
        <f>G9</f>
        <v>Cascade FC B05 White</v>
      </c>
      <c r="H19" s="323"/>
      <c r="I19" s="323" t="str">
        <f>G12</f>
        <v>Seattle United B05 Samba</v>
      </c>
      <c r="J19" s="323"/>
      <c r="K19" s="109"/>
      <c r="L19" s="109" t="s">
        <v>302</v>
      </c>
      <c r="M19" s="104"/>
      <c r="N19" s="101"/>
    </row>
    <row r="20" spans="1:14" ht="14.15" customHeight="1">
      <c r="A20" s="102"/>
      <c r="B20" s="103"/>
      <c r="C20" s="143">
        <v>42196</v>
      </c>
      <c r="D20" s="144">
        <v>0.57986111111111105</v>
      </c>
      <c r="E20" s="145">
        <v>10</v>
      </c>
      <c r="F20" s="145"/>
      <c r="G20" s="323" t="str">
        <f>G8</f>
        <v>Colibri Nortac BU10</v>
      </c>
      <c r="H20" s="323"/>
      <c r="I20" s="323" t="str">
        <f>G11</f>
        <v>NW Nationals B05 Red</v>
      </c>
      <c r="J20" s="323"/>
      <c r="K20" s="109"/>
      <c r="L20" s="109" t="s">
        <v>302</v>
      </c>
      <c r="M20" s="104"/>
      <c r="N20" s="101"/>
    </row>
    <row r="21" spans="1:14" ht="7" customHeight="1">
      <c r="A21" s="102"/>
      <c r="B21" s="103"/>
      <c r="C21" s="146"/>
      <c r="D21" s="147"/>
      <c r="E21" s="148"/>
      <c r="F21" s="148"/>
      <c r="G21" s="110"/>
      <c r="H21" s="110"/>
      <c r="I21" s="110"/>
      <c r="J21" s="110"/>
      <c r="K21" s="111"/>
      <c r="L21" s="111"/>
      <c r="M21" s="104"/>
      <c r="N21" s="101"/>
    </row>
    <row r="22" spans="1:14" ht="14.15" customHeight="1">
      <c r="A22" s="102"/>
      <c r="B22" s="103"/>
      <c r="C22" s="143">
        <v>42196</v>
      </c>
      <c r="D22" s="144">
        <v>0.77083333333333337</v>
      </c>
      <c r="E22" s="145">
        <v>9</v>
      </c>
      <c r="F22" s="145"/>
      <c r="G22" s="323" t="str">
        <f>G8</f>
        <v>Colibri Nortac BU10</v>
      </c>
      <c r="H22" s="323"/>
      <c r="I22" s="323" t="str">
        <f>G10</f>
        <v>FWFC B05 White</v>
      </c>
      <c r="J22" s="323"/>
      <c r="K22" s="109"/>
      <c r="L22" s="109" t="s">
        <v>302</v>
      </c>
      <c r="M22" s="104"/>
      <c r="N22" s="101"/>
    </row>
    <row r="23" spans="1:14" ht="14.15" customHeight="1">
      <c r="A23" s="102"/>
      <c r="B23" s="103"/>
      <c r="C23" s="143">
        <v>42196</v>
      </c>
      <c r="D23" s="144">
        <v>0.77083333333333337</v>
      </c>
      <c r="E23" s="145">
        <v>10</v>
      </c>
      <c r="F23" s="145"/>
      <c r="G23" s="323" t="str">
        <f>G12</f>
        <v>Seattle United B05 Samba</v>
      </c>
      <c r="H23" s="323"/>
      <c r="I23" s="323" t="str">
        <f>G11</f>
        <v>NW Nationals B05 Red</v>
      </c>
      <c r="J23" s="323"/>
      <c r="K23" s="109"/>
      <c r="L23" s="109" t="s">
        <v>302</v>
      </c>
      <c r="M23" s="104"/>
      <c r="N23" s="101"/>
    </row>
    <row r="24" spans="1:14" ht="7" customHeight="1">
      <c r="A24" s="102"/>
      <c r="B24" s="103"/>
      <c r="C24" s="146"/>
      <c r="D24" s="147"/>
      <c r="E24" s="148"/>
      <c r="F24" s="148"/>
      <c r="G24" s="110"/>
      <c r="H24" s="110"/>
      <c r="I24" s="110"/>
      <c r="J24" s="110"/>
      <c r="K24" s="111"/>
      <c r="L24" s="111"/>
      <c r="M24" s="104"/>
      <c r="N24" s="101"/>
    </row>
    <row r="25" spans="1:14" ht="14.15" customHeight="1">
      <c r="A25" s="102"/>
      <c r="B25" s="103"/>
      <c r="C25" s="143">
        <v>42197</v>
      </c>
      <c r="D25" s="144">
        <v>0.46875</v>
      </c>
      <c r="E25" s="145">
        <v>9</v>
      </c>
      <c r="F25" s="145"/>
      <c r="G25" s="323" t="str">
        <f>G10</f>
        <v>FWFC B05 White</v>
      </c>
      <c r="H25" s="323"/>
      <c r="I25" s="323" t="str">
        <f>G9</f>
        <v>Cascade FC B05 White</v>
      </c>
      <c r="J25" s="323"/>
      <c r="K25" s="109"/>
      <c r="L25" s="109" t="s">
        <v>302</v>
      </c>
      <c r="M25" s="104"/>
      <c r="N25" s="101"/>
    </row>
    <row r="26" spans="1:14" ht="14.15" customHeight="1">
      <c r="A26" s="102"/>
      <c r="B26" s="103"/>
      <c r="C26" s="143">
        <v>42197</v>
      </c>
      <c r="D26" s="144">
        <v>0.46875</v>
      </c>
      <c r="E26" s="145">
        <v>10</v>
      </c>
      <c r="F26" s="145"/>
      <c r="G26" s="323" t="str">
        <f>G12</f>
        <v>Seattle United B05 Samba</v>
      </c>
      <c r="H26" s="323"/>
      <c r="I26" s="323" t="str">
        <f>G8</f>
        <v>Colibri Nortac BU10</v>
      </c>
      <c r="J26" s="323"/>
      <c r="K26" s="109"/>
      <c r="L26" s="109" t="s">
        <v>302</v>
      </c>
      <c r="M26" s="104"/>
      <c r="N26" s="101"/>
    </row>
    <row r="27" spans="1:14" ht="7" customHeight="1">
      <c r="A27" s="102"/>
      <c r="B27" s="103"/>
      <c r="C27" s="146"/>
      <c r="D27" s="147"/>
      <c r="E27" s="148"/>
      <c r="F27" s="148"/>
      <c r="G27" s="110"/>
      <c r="H27" s="110"/>
      <c r="I27" s="110"/>
      <c r="J27" s="110"/>
      <c r="K27" s="111"/>
      <c r="L27" s="111"/>
      <c r="M27" s="104"/>
      <c r="N27" s="101"/>
    </row>
    <row r="28" spans="1:14" ht="14.15" customHeight="1">
      <c r="A28" s="102"/>
      <c r="B28" s="103"/>
      <c r="C28" s="143">
        <v>42197</v>
      </c>
      <c r="D28" s="144">
        <v>0.61458333333333337</v>
      </c>
      <c r="E28" s="145">
        <v>10</v>
      </c>
      <c r="F28" s="145"/>
      <c r="G28" s="328" t="s">
        <v>184</v>
      </c>
      <c r="H28" s="328"/>
      <c r="I28" s="328" t="s">
        <v>185</v>
      </c>
      <c r="J28" s="328"/>
      <c r="K28" s="112"/>
      <c r="L28" s="109" t="s">
        <v>314</v>
      </c>
      <c r="M28" s="104"/>
      <c r="N28" s="101"/>
    </row>
    <row r="29" spans="1:14" ht="14.15" customHeight="1">
      <c r="A29" s="102"/>
      <c r="B29" s="103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4"/>
      <c r="N29" s="101"/>
    </row>
    <row r="30" spans="1:14" ht="14.15" customHeight="1">
      <c r="A30" s="102"/>
      <c r="B30" s="103"/>
      <c r="C30" s="329" t="s">
        <v>186</v>
      </c>
      <c r="D30" s="330"/>
      <c r="E30" s="331"/>
      <c r="F30" s="113" t="s">
        <v>316</v>
      </c>
      <c r="G30" s="114" t="s">
        <v>187</v>
      </c>
      <c r="H30" s="114" t="s">
        <v>188</v>
      </c>
      <c r="I30" s="114" t="s">
        <v>59</v>
      </c>
      <c r="J30" s="115" t="s">
        <v>319</v>
      </c>
      <c r="K30" s="114" t="s">
        <v>320</v>
      </c>
      <c r="L30" s="115" t="s">
        <v>321</v>
      </c>
      <c r="M30" s="104"/>
      <c r="N30" s="101"/>
    </row>
    <row r="31" spans="1:14" ht="14.15" customHeight="1">
      <c r="A31" s="102"/>
      <c r="B31" s="103"/>
      <c r="C31" s="324" t="str">
        <f>G8</f>
        <v>Colibri Nortac BU10</v>
      </c>
      <c r="D31" s="325"/>
      <c r="E31" s="326"/>
      <c r="F31" s="211"/>
      <c r="G31" s="211"/>
      <c r="H31" s="211"/>
      <c r="I31" s="211"/>
      <c r="J31" s="211"/>
      <c r="K31" s="211"/>
      <c r="L31" s="211"/>
      <c r="M31" s="104"/>
      <c r="N31" s="101"/>
    </row>
    <row r="32" spans="1:14" ht="14.15" customHeight="1">
      <c r="A32" s="102"/>
      <c r="B32" s="103"/>
      <c r="C32" s="324" t="str">
        <f t="shared" ref="C32:C35" si="0">G9</f>
        <v>Cascade FC B05 White</v>
      </c>
      <c r="D32" s="325"/>
      <c r="E32" s="326"/>
      <c r="F32" s="211"/>
      <c r="G32" s="211"/>
      <c r="H32" s="211"/>
      <c r="I32" s="211" t="s">
        <v>60</v>
      </c>
      <c r="J32" s="211"/>
      <c r="K32" s="211"/>
      <c r="L32" s="211"/>
      <c r="M32" s="104"/>
      <c r="N32" s="101"/>
    </row>
    <row r="33" spans="1:14" ht="14.15" customHeight="1">
      <c r="A33" s="102"/>
      <c r="B33" s="103"/>
      <c r="C33" s="324" t="str">
        <f t="shared" si="0"/>
        <v>FWFC B05 White</v>
      </c>
      <c r="D33" s="325"/>
      <c r="E33" s="326"/>
      <c r="F33" s="211"/>
      <c r="G33" s="211"/>
      <c r="H33" s="211"/>
      <c r="I33" s="211" t="s">
        <v>60</v>
      </c>
      <c r="J33" s="211"/>
      <c r="K33" s="211"/>
      <c r="L33" s="211"/>
      <c r="M33" s="104"/>
      <c r="N33" s="101"/>
    </row>
    <row r="34" spans="1:14" ht="14.15" customHeight="1">
      <c r="A34" s="102"/>
      <c r="B34" s="103"/>
      <c r="C34" s="324" t="str">
        <f t="shared" si="0"/>
        <v>NW Nationals B05 Red</v>
      </c>
      <c r="D34" s="325"/>
      <c r="E34" s="326"/>
      <c r="F34" s="211"/>
      <c r="G34" s="211"/>
      <c r="H34" s="211"/>
      <c r="I34" s="211" t="s">
        <v>60</v>
      </c>
      <c r="J34" s="211"/>
      <c r="K34" s="211"/>
      <c r="L34" s="211"/>
      <c r="M34" s="104"/>
      <c r="N34" s="101"/>
    </row>
    <row r="35" spans="1:14" ht="14.15" customHeight="1">
      <c r="A35" s="102"/>
      <c r="B35" s="103"/>
      <c r="C35" s="324" t="str">
        <f t="shared" si="0"/>
        <v>Seattle United B05 Samba</v>
      </c>
      <c r="D35" s="325"/>
      <c r="E35" s="326"/>
      <c r="F35" s="211"/>
      <c r="G35" s="211"/>
      <c r="H35" s="211"/>
      <c r="I35" s="211" t="s">
        <v>60</v>
      </c>
      <c r="J35" s="211"/>
      <c r="K35" s="211"/>
      <c r="L35" s="211"/>
      <c r="M35" s="104"/>
      <c r="N35" s="101"/>
    </row>
    <row r="36" spans="1:14" ht="14.15" customHeight="1">
      <c r="A36" s="102"/>
      <c r="B36" s="117"/>
      <c r="C36" s="118"/>
      <c r="D36" s="217" t="s">
        <v>58</v>
      </c>
      <c r="E36" s="118"/>
      <c r="F36" s="118"/>
      <c r="G36" s="118"/>
      <c r="H36" s="118"/>
      <c r="I36" s="118"/>
      <c r="J36" s="118"/>
      <c r="K36" s="118"/>
      <c r="L36" s="118"/>
      <c r="M36" s="104"/>
      <c r="N36" s="101"/>
    </row>
    <row r="37" spans="1:14" ht="14.15" customHeight="1">
      <c r="A37" s="102"/>
      <c r="B37" s="117"/>
      <c r="C37" s="118"/>
      <c r="D37" s="217"/>
      <c r="E37" s="118"/>
      <c r="F37" s="118"/>
      <c r="G37" s="118"/>
      <c r="H37" s="118"/>
      <c r="I37" s="118"/>
      <c r="J37" s="118"/>
      <c r="K37" s="118"/>
      <c r="L37" s="118"/>
      <c r="M37" s="104"/>
      <c r="N37" s="101"/>
    </row>
    <row r="38" spans="1:14" ht="14.15" customHeight="1">
      <c r="A38" s="102"/>
      <c r="B38" s="117"/>
      <c r="C38" s="119"/>
      <c r="D38" s="120" t="s">
        <v>314</v>
      </c>
      <c r="E38" s="118"/>
      <c r="F38" s="118"/>
      <c r="G38" s="118"/>
      <c r="H38" s="118"/>
      <c r="I38" s="118"/>
      <c r="J38" s="118"/>
      <c r="K38" s="118"/>
      <c r="L38" s="118"/>
      <c r="M38" s="104"/>
      <c r="N38" s="101"/>
    </row>
    <row r="39" spans="1:14" ht="14.15" customHeight="1">
      <c r="A39" s="102"/>
      <c r="B39" s="117"/>
      <c r="C39" s="119"/>
      <c r="D39" s="121"/>
      <c r="E39" s="327"/>
      <c r="F39" s="327"/>
      <c r="G39" s="327"/>
      <c r="H39" s="327"/>
      <c r="I39" s="327"/>
      <c r="J39" s="327"/>
      <c r="K39" s="327"/>
      <c r="L39" s="118"/>
      <c r="M39" s="104"/>
      <c r="N39" s="101"/>
    </row>
    <row r="40" spans="1:14" ht="13">
      <c r="A40" s="102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04"/>
      <c r="N40" s="101"/>
    </row>
    <row r="41" spans="1:14" ht="13">
      <c r="A41" s="102"/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04"/>
      <c r="N41" s="101"/>
    </row>
    <row r="42" spans="1:14" ht="13">
      <c r="A42" s="102"/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04"/>
      <c r="N42" s="101"/>
    </row>
    <row r="43" spans="1:14" ht="13">
      <c r="A43" s="102"/>
      <c r="B43" s="10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4"/>
      <c r="N43" s="101"/>
    </row>
    <row r="44" spans="1:14" ht="13">
      <c r="A44" s="102"/>
      <c r="B44" s="10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4"/>
      <c r="N44" s="101"/>
    </row>
    <row r="45" spans="1:14" ht="13">
      <c r="A45" s="102"/>
      <c r="B45" s="10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4"/>
      <c r="N45" s="101"/>
    </row>
    <row r="46" spans="1:14" ht="13">
      <c r="A46" s="102"/>
      <c r="B46" s="103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4"/>
      <c r="N46" s="101"/>
    </row>
    <row r="47" spans="1:14" ht="13">
      <c r="A47" s="102"/>
      <c r="B47" s="103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4"/>
      <c r="N47" s="101"/>
    </row>
    <row r="48" spans="1:14" ht="13">
      <c r="A48" s="102"/>
      <c r="B48" s="103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4"/>
      <c r="N48" s="101"/>
    </row>
    <row r="49" spans="1:14" ht="13">
      <c r="A49" s="102"/>
      <c r="B49" s="103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4"/>
      <c r="N49" s="101"/>
    </row>
    <row r="50" spans="1:14" ht="13">
      <c r="A50" s="102"/>
      <c r="B50" s="103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4"/>
      <c r="N50" s="101"/>
    </row>
    <row r="51" spans="1:14" ht="13">
      <c r="A51" s="102"/>
      <c r="B51" s="103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4"/>
      <c r="N51" s="101"/>
    </row>
    <row r="52" spans="1:14" ht="13">
      <c r="A52" s="102"/>
      <c r="B52" s="103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4"/>
      <c r="N52" s="101"/>
    </row>
    <row r="53" spans="1:14" ht="13">
      <c r="A53" s="102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1"/>
    </row>
    <row r="54" spans="1:14" ht="13">
      <c r="A54" s="102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1"/>
    </row>
    <row r="55" spans="1:14" ht="13">
      <c r="A55" s="102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1"/>
    </row>
    <row r="56" spans="1:14" ht="13">
      <c r="A56" s="102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1"/>
    </row>
    <row r="57" spans="1:14" ht="13">
      <c r="A57" s="102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1"/>
    </row>
    <row r="58" spans="1:14" ht="13">
      <c r="A58" s="102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1"/>
    </row>
    <row r="59" spans="1:14" ht="13">
      <c r="A59" s="102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1"/>
    </row>
    <row r="60" spans="1:14" ht="13">
      <c r="A60" s="102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1"/>
    </row>
    <row r="61" spans="1:14" ht="13">
      <c r="A61" s="102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1"/>
    </row>
    <row r="62" spans="1:14" ht="13">
      <c r="A62" s="102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1"/>
    </row>
    <row r="63" spans="1:14" ht="13">
      <c r="A63" s="102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1"/>
    </row>
    <row r="64" spans="1:14" ht="13">
      <c r="A64" s="102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1"/>
    </row>
    <row r="65" spans="1:14" ht="13">
      <c r="A65" s="102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1"/>
    </row>
    <row r="66" spans="1:14" ht="13">
      <c r="A66" s="102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1"/>
    </row>
    <row r="67" spans="1:14" ht="13">
      <c r="A67" s="102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1"/>
    </row>
    <row r="68" spans="1:14" ht="13">
      <c r="A68" s="102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1"/>
    </row>
    <row r="69" spans="1:14" ht="13">
      <c r="A69" s="102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1"/>
    </row>
    <row r="70" spans="1:14" ht="13">
      <c r="A70" s="102"/>
      <c r="B70" s="10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1"/>
    </row>
    <row r="71" spans="1:14" ht="13">
      <c r="A71" s="102"/>
      <c r="B71" s="10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1"/>
    </row>
    <row r="72" spans="1:14" ht="13">
      <c r="A72" s="102"/>
      <c r="B72" s="10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1"/>
    </row>
    <row r="73" spans="1:14" ht="13">
      <c r="A73" s="102"/>
      <c r="B73" s="103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04"/>
      <c r="N73" s="101"/>
    </row>
    <row r="74" spans="1:14" ht="13">
      <c r="A74" s="102"/>
      <c r="B74" s="103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04"/>
      <c r="N74" s="101"/>
    </row>
    <row r="75" spans="1:14" ht="13">
      <c r="A75" s="102"/>
      <c r="B75" s="103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04"/>
      <c r="N75" s="101"/>
    </row>
    <row r="76" spans="1:14" ht="13">
      <c r="A76" s="102"/>
      <c r="B76" s="103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04"/>
      <c r="N76" s="101"/>
    </row>
    <row r="77" spans="1:14" ht="13">
      <c r="A77" s="102"/>
      <c r="B77" s="103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04"/>
      <c r="N77" s="101"/>
    </row>
    <row r="78" spans="1:14" ht="13">
      <c r="A78" s="102"/>
      <c r="B78" s="103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04"/>
      <c r="N78" s="101"/>
    </row>
    <row r="79" spans="1:14" ht="13">
      <c r="A79" s="102"/>
      <c r="B79" s="103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04"/>
      <c r="N79" s="101"/>
    </row>
    <row r="80" spans="1:14" ht="13">
      <c r="A80" s="102"/>
      <c r="B80" s="103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04"/>
      <c r="N80" s="101"/>
    </row>
    <row r="81" spans="1:14" ht="13">
      <c r="A81" s="102"/>
      <c r="B81" s="103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04"/>
      <c r="N81" s="101"/>
    </row>
    <row r="82" spans="1:14" ht="13">
      <c r="A82" s="102"/>
      <c r="B82" s="103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04"/>
      <c r="N82" s="101"/>
    </row>
    <row r="83" spans="1:14" ht="13">
      <c r="A83" s="102"/>
      <c r="B83" s="103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04"/>
      <c r="N83" s="101"/>
    </row>
    <row r="84" spans="1:14" ht="13.5" thickBot="1">
      <c r="A84" s="102"/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5"/>
      <c r="N84" s="101"/>
    </row>
    <row r="85" spans="1:14" ht="29.15" customHeight="1" thickTop="1" thickBot="1">
      <c r="A85" s="126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8"/>
    </row>
    <row r="86" spans="1:14" ht="13" thickTop="1"/>
  </sheetData>
  <mergeCells count="36">
    <mergeCell ref="G17:H17"/>
    <mergeCell ref="I17:J17"/>
    <mergeCell ref="G9:H9"/>
    <mergeCell ref="G8:H8"/>
    <mergeCell ref="E2:G2"/>
    <mergeCell ref="H2:J2"/>
    <mergeCell ref="C3:L5"/>
    <mergeCell ref="G7:H7"/>
    <mergeCell ref="G10:H10"/>
    <mergeCell ref="G11:H11"/>
    <mergeCell ref="G15:H15"/>
    <mergeCell ref="I15:J15"/>
    <mergeCell ref="G16:H16"/>
    <mergeCell ref="I16:J16"/>
    <mergeCell ref="G12:H12"/>
    <mergeCell ref="E39:K39"/>
    <mergeCell ref="G26:H26"/>
    <mergeCell ref="I26:J26"/>
    <mergeCell ref="G25:H25"/>
    <mergeCell ref="I25:J25"/>
    <mergeCell ref="G28:H28"/>
    <mergeCell ref="I28:J28"/>
    <mergeCell ref="C31:E31"/>
    <mergeCell ref="C30:E30"/>
    <mergeCell ref="C32:E32"/>
    <mergeCell ref="C35:E35"/>
    <mergeCell ref="G20:H20"/>
    <mergeCell ref="I20:J20"/>
    <mergeCell ref="G19:H19"/>
    <mergeCell ref="C33:E33"/>
    <mergeCell ref="C34:E34"/>
    <mergeCell ref="G22:H22"/>
    <mergeCell ref="I22:J22"/>
    <mergeCell ref="G23:H23"/>
    <mergeCell ref="I23:J23"/>
    <mergeCell ref="I19:J19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workbookViewId="0">
      <selection activeCell="E44" sqref="E44:K44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86" t="s">
        <v>576</v>
      </c>
      <c r="D2" s="386"/>
      <c r="E2" s="386"/>
      <c r="F2" s="386"/>
      <c r="G2" s="386"/>
      <c r="H2" s="386"/>
      <c r="I2" s="386"/>
      <c r="J2" s="386"/>
      <c r="K2" s="386"/>
      <c r="L2" s="386"/>
      <c r="M2" s="13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82" t="s">
        <v>107</v>
      </c>
      <c r="F7" s="383"/>
      <c r="G7" s="44"/>
      <c r="H7" s="44"/>
      <c r="I7" s="382" t="s">
        <v>108</v>
      </c>
      <c r="J7" s="383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345" t="s">
        <v>562</v>
      </c>
      <c r="F8" s="346"/>
      <c r="G8" s="44"/>
      <c r="H8" s="44"/>
      <c r="I8" s="345" t="s">
        <v>137</v>
      </c>
      <c r="J8" s="346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345" t="s">
        <v>563</v>
      </c>
      <c r="F9" s="346"/>
      <c r="G9" s="44"/>
      <c r="H9" s="44"/>
      <c r="I9" s="345" t="s">
        <v>564</v>
      </c>
      <c r="J9" s="346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345" t="s">
        <v>566</v>
      </c>
      <c r="F10" s="346"/>
      <c r="G10" s="44"/>
      <c r="H10" s="44"/>
      <c r="I10" s="345" t="s">
        <v>138</v>
      </c>
      <c r="J10" s="346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345" t="s">
        <v>565</v>
      </c>
      <c r="F11" s="346"/>
      <c r="G11" s="44"/>
      <c r="H11" s="44"/>
      <c r="I11" s="345" t="s">
        <v>567</v>
      </c>
      <c r="J11" s="346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5" customHeight="1">
      <c r="A13" s="36"/>
      <c r="B13" s="42"/>
      <c r="C13" s="256" t="s">
        <v>295</v>
      </c>
      <c r="D13" s="260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43"/>
      <c r="N13" s="41"/>
    </row>
    <row r="14" spans="1:14" ht="14.15" customHeight="1">
      <c r="A14" s="36"/>
      <c r="B14" s="42"/>
      <c r="C14" s="61">
        <v>42195</v>
      </c>
      <c r="D14" s="62">
        <v>0.51041666666666663</v>
      </c>
      <c r="E14" s="63">
        <v>5</v>
      </c>
      <c r="F14" s="63">
        <v>4</v>
      </c>
      <c r="G14" s="343" t="str">
        <f>I8</f>
        <v>SU South B02 Blue</v>
      </c>
      <c r="H14" s="344"/>
      <c r="I14" s="343" t="str">
        <f>I9</f>
        <v>MIFC BU13</v>
      </c>
      <c r="J14" s="343"/>
      <c r="K14" s="64">
        <v>1</v>
      </c>
      <c r="L14" s="64" t="s">
        <v>304</v>
      </c>
      <c r="M14" s="43"/>
      <c r="N14" s="41"/>
    </row>
    <row r="15" spans="1:14" ht="14.15" customHeight="1">
      <c r="A15" s="36"/>
      <c r="B15" s="42"/>
      <c r="C15" s="61">
        <v>42195</v>
      </c>
      <c r="D15" s="62">
        <v>0.5625</v>
      </c>
      <c r="E15" s="63">
        <v>5</v>
      </c>
      <c r="F15" s="63">
        <v>0</v>
      </c>
      <c r="G15" s="343" t="str">
        <f>E10</f>
        <v>SU Shoreline B02 Blue</v>
      </c>
      <c r="H15" s="344"/>
      <c r="I15" s="343" t="str">
        <f>E11</f>
        <v>NSC Fuego</v>
      </c>
      <c r="J15" s="343"/>
      <c r="K15" s="64">
        <v>5</v>
      </c>
      <c r="L15" s="64" t="s">
        <v>302</v>
      </c>
      <c r="M15" s="43"/>
      <c r="N15" s="41"/>
    </row>
    <row r="16" spans="1:14" ht="14.15" customHeight="1">
      <c r="A16" s="36"/>
      <c r="B16" s="42"/>
      <c r="C16" s="61">
        <v>42195</v>
      </c>
      <c r="D16" s="62">
        <v>0.69791666666666663</v>
      </c>
      <c r="E16" s="63">
        <v>5</v>
      </c>
      <c r="F16" s="63">
        <v>0</v>
      </c>
      <c r="G16" s="343" t="str">
        <f>E8</f>
        <v>Crossfire Select Yacketta B02</v>
      </c>
      <c r="H16" s="344"/>
      <c r="I16" s="343" t="str">
        <f>E9</f>
        <v>Fusion FC 2003 Boys</v>
      </c>
      <c r="J16" s="343"/>
      <c r="K16" s="64">
        <v>10</v>
      </c>
      <c r="L16" s="64" t="s">
        <v>302</v>
      </c>
      <c r="M16" s="43"/>
      <c r="N16" s="41"/>
    </row>
    <row r="17" spans="1:14" ht="14.15" customHeight="1">
      <c r="A17" s="36"/>
      <c r="B17" s="42"/>
      <c r="C17" s="61">
        <v>42195</v>
      </c>
      <c r="D17" s="62">
        <v>0.75</v>
      </c>
      <c r="E17" s="63">
        <v>5</v>
      </c>
      <c r="F17" s="63">
        <v>1</v>
      </c>
      <c r="G17" s="343" t="str">
        <f>I10</f>
        <v>SU NE B02 Blue</v>
      </c>
      <c r="H17" s="344"/>
      <c r="I17" s="343" t="str">
        <f>I11</f>
        <v>Westside Timbers B02 Samba</v>
      </c>
      <c r="J17" s="343"/>
      <c r="K17" s="64">
        <v>10</v>
      </c>
      <c r="L17" s="64" t="s">
        <v>304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5" customHeight="1">
      <c r="A19" s="36"/>
      <c r="B19" s="42"/>
      <c r="C19" s="61">
        <v>42196</v>
      </c>
      <c r="D19" s="62">
        <v>0.33333333333333331</v>
      </c>
      <c r="E19" s="63">
        <v>6</v>
      </c>
      <c r="F19" s="63">
        <v>4</v>
      </c>
      <c r="G19" s="343" t="str">
        <f>E9</f>
        <v>Fusion FC 2003 Boys</v>
      </c>
      <c r="H19" s="344"/>
      <c r="I19" s="343" t="str">
        <f>E10</f>
        <v>SU Shoreline B02 Blue</v>
      </c>
      <c r="J19" s="343"/>
      <c r="K19" s="64">
        <v>0</v>
      </c>
      <c r="L19" s="64" t="s">
        <v>302</v>
      </c>
      <c r="M19" s="43"/>
      <c r="N19" s="41"/>
    </row>
    <row r="20" spans="1:14" ht="14.15" customHeight="1">
      <c r="A20" s="36"/>
      <c r="B20" s="42"/>
      <c r="C20" s="61">
        <v>42196</v>
      </c>
      <c r="D20" s="62">
        <v>0.38541666666666669</v>
      </c>
      <c r="E20" s="63">
        <v>6</v>
      </c>
      <c r="F20" s="63">
        <v>2</v>
      </c>
      <c r="G20" s="343" t="str">
        <f>E11</f>
        <v>NSC Fuego</v>
      </c>
      <c r="H20" s="344"/>
      <c r="I20" s="343" t="str">
        <f>E8</f>
        <v>Crossfire Select Yacketta B02</v>
      </c>
      <c r="J20" s="343"/>
      <c r="K20" s="64">
        <v>2</v>
      </c>
      <c r="L20" s="64" t="s">
        <v>302</v>
      </c>
      <c r="M20" s="43"/>
      <c r="N20" s="41"/>
    </row>
    <row r="21" spans="1:14" ht="14.15" customHeight="1">
      <c r="A21" s="36"/>
      <c r="B21" s="42"/>
      <c r="C21" s="61">
        <v>42196</v>
      </c>
      <c r="D21" s="62">
        <v>0.4375</v>
      </c>
      <c r="E21" s="63">
        <v>6</v>
      </c>
      <c r="F21" s="63">
        <v>4</v>
      </c>
      <c r="G21" s="343" t="str">
        <f>I9</f>
        <v>MIFC BU13</v>
      </c>
      <c r="H21" s="344"/>
      <c r="I21" s="343" t="str">
        <f>I10</f>
        <v>SU NE B02 Blue</v>
      </c>
      <c r="J21" s="343"/>
      <c r="K21" s="137" t="s">
        <v>601</v>
      </c>
      <c r="L21" s="64" t="s">
        <v>304</v>
      </c>
      <c r="M21" s="43"/>
      <c r="N21" s="41"/>
    </row>
    <row r="22" spans="1:14" ht="14.15" customHeight="1">
      <c r="A22" s="36"/>
      <c r="B22" s="42"/>
      <c r="C22" s="61">
        <v>42196</v>
      </c>
      <c r="D22" s="62">
        <v>0.48958333333333298</v>
      </c>
      <c r="E22" s="63">
        <v>6</v>
      </c>
      <c r="F22" s="63">
        <v>3</v>
      </c>
      <c r="G22" s="343" t="str">
        <f>I11</f>
        <v>Westside Timbers B02 Samba</v>
      </c>
      <c r="H22" s="344"/>
      <c r="I22" s="343" t="str">
        <f>I8</f>
        <v>SU South B02 Blue</v>
      </c>
      <c r="J22" s="343"/>
      <c r="K22" s="64">
        <v>0</v>
      </c>
      <c r="L22" s="64" t="s">
        <v>304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5" customHeight="1">
      <c r="A24" s="36"/>
      <c r="B24" s="42"/>
      <c r="C24" s="61">
        <v>42197</v>
      </c>
      <c r="D24" s="62">
        <v>0.44791666666666669</v>
      </c>
      <c r="E24" s="63">
        <v>5</v>
      </c>
      <c r="F24" s="63">
        <v>2</v>
      </c>
      <c r="G24" s="343" t="str">
        <f>E8</f>
        <v>Crossfire Select Yacketta B02</v>
      </c>
      <c r="H24" s="344"/>
      <c r="I24" s="343" t="str">
        <f>E10</f>
        <v>SU Shoreline B02 Blue</v>
      </c>
      <c r="J24" s="343"/>
      <c r="K24" s="64">
        <v>3</v>
      </c>
      <c r="L24" s="64" t="s">
        <v>302</v>
      </c>
      <c r="M24" s="43"/>
      <c r="N24" s="41"/>
    </row>
    <row r="25" spans="1:14" ht="14.15" customHeight="1">
      <c r="A25" s="36"/>
      <c r="B25" s="42"/>
      <c r="C25" s="61">
        <v>42197</v>
      </c>
      <c r="D25" s="62">
        <v>0.48958333333333331</v>
      </c>
      <c r="E25" s="63">
        <v>7</v>
      </c>
      <c r="F25" s="63">
        <v>1</v>
      </c>
      <c r="G25" s="343" t="str">
        <f>I9</f>
        <v>MIFC BU13</v>
      </c>
      <c r="H25" s="344"/>
      <c r="I25" s="343" t="str">
        <f>I11</f>
        <v>Westside Timbers B02 Samba</v>
      </c>
      <c r="J25" s="343"/>
      <c r="K25" s="64">
        <v>6</v>
      </c>
      <c r="L25" s="64" t="s">
        <v>304</v>
      </c>
      <c r="M25" s="43"/>
      <c r="N25" s="41"/>
    </row>
    <row r="26" spans="1:14" ht="14.15" customHeight="1">
      <c r="A26" s="36"/>
      <c r="B26" s="42"/>
      <c r="C26" s="61">
        <v>42197</v>
      </c>
      <c r="D26" s="62">
        <v>0.5</v>
      </c>
      <c r="E26" s="63">
        <v>5</v>
      </c>
      <c r="F26" s="63">
        <v>8</v>
      </c>
      <c r="G26" s="343" t="str">
        <f>E9</f>
        <v>Fusion FC 2003 Boys</v>
      </c>
      <c r="H26" s="344"/>
      <c r="I26" s="343" t="str">
        <f>E11</f>
        <v>NSC Fuego</v>
      </c>
      <c r="J26" s="343"/>
      <c r="K26" s="64">
        <v>1</v>
      </c>
      <c r="L26" s="64" t="s">
        <v>302</v>
      </c>
      <c r="M26" s="43"/>
      <c r="N26" s="41"/>
    </row>
    <row r="27" spans="1:14" ht="14.15" customHeight="1">
      <c r="A27" s="36"/>
      <c r="B27" s="42"/>
      <c r="C27" s="61">
        <v>42197</v>
      </c>
      <c r="D27" s="62">
        <v>0.5</v>
      </c>
      <c r="E27" s="63">
        <v>6</v>
      </c>
      <c r="F27" s="63">
        <v>5</v>
      </c>
      <c r="G27" s="343" t="str">
        <f>I8</f>
        <v>SU South B02 Blue</v>
      </c>
      <c r="H27" s="344"/>
      <c r="I27" s="343" t="str">
        <f>I10</f>
        <v>SU NE B02 Blue</v>
      </c>
      <c r="J27" s="343"/>
      <c r="K27" s="64">
        <v>0</v>
      </c>
      <c r="L27" s="64" t="s">
        <v>304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5" customHeight="1">
      <c r="A29" s="36"/>
      <c r="B29" s="42"/>
      <c r="C29" s="61">
        <v>42197</v>
      </c>
      <c r="D29" s="62">
        <v>0.65625</v>
      </c>
      <c r="E29" s="63">
        <v>5</v>
      </c>
      <c r="F29" s="63"/>
      <c r="G29" s="360" t="s">
        <v>198</v>
      </c>
      <c r="H29" s="344"/>
      <c r="I29" s="360" t="s">
        <v>199</v>
      </c>
      <c r="J29" s="360"/>
      <c r="K29" s="137"/>
      <c r="L29" s="64" t="s">
        <v>314</v>
      </c>
      <c r="M29" s="43"/>
      <c r="N29" s="41"/>
    </row>
    <row r="30" spans="1:14" ht="14.15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5" customHeight="1">
      <c r="A31" s="36"/>
      <c r="B31" s="42"/>
      <c r="C31" s="44"/>
      <c r="D31" s="384" t="s">
        <v>315</v>
      </c>
      <c r="E31" s="385"/>
      <c r="F31" s="259" t="s">
        <v>316</v>
      </c>
      <c r="G31" s="258" t="s">
        <v>317</v>
      </c>
      <c r="H31" s="259" t="s">
        <v>318</v>
      </c>
      <c r="I31" s="258" t="s">
        <v>319</v>
      </c>
      <c r="J31" s="259" t="s">
        <v>320</v>
      </c>
      <c r="K31" s="258" t="s">
        <v>321</v>
      </c>
      <c r="L31" s="44"/>
      <c r="M31" s="43"/>
      <c r="N31" s="41"/>
    </row>
    <row r="32" spans="1:14" ht="14.15" customHeight="1">
      <c r="A32" s="36"/>
      <c r="B32" s="42"/>
      <c r="C32" s="44"/>
      <c r="D32" s="356" t="str">
        <f>E8</f>
        <v>Crossfire Select Yacketta B02</v>
      </c>
      <c r="E32" s="357"/>
      <c r="F32" s="76">
        <v>0</v>
      </c>
      <c r="G32" s="76">
        <v>5</v>
      </c>
      <c r="H32" s="76">
        <v>2</v>
      </c>
      <c r="I32" s="76"/>
      <c r="J32" s="76"/>
      <c r="K32" s="76">
        <v>7</v>
      </c>
      <c r="L32" s="44"/>
      <c r="M32" s="43"/>
      <c r="N32" s="41"/>
    </row>
    <row r="33" spans="1:14" ht="14.15" customHeight="1">
      <c r="A33" s="36"/>
      <c r="B33" s="42"/>
      <c r="C33" s="44"/>
      <c r="D33" s="356" t="str">
        <f>E9</f>
        <v>Fusion FC 2003 Boys</v>
      </c>
      <c r="E33" s="357"/>
      <c r="F33" s="76">
        <v>10</v>
      </c>
      <c r="G33" s="76">
        <v>10</v>
      </c>
      <c r="H33" s="76">
        <v>9</v>
      </c>
      <c r="I33" s="76"/>
      <c r="J33" s="76"/>
      <c r="K33" s="76">
        <v>29</v>
      </c>
      <c r="L33" s="44"/>
      <c r="M33" s="43"/>
      <c r="N33" s="41"/>
    </row>
    <row r="34" spans="1:14" ht="14.15" customHeight="1">
      <c r="A34" s="36"/>
      <c r="B34" s="42"/>
      <c r="C34" s="44"/>
      <c r="D34" s="356" t="str">
        <f>E10</f>
        <v>SU Shoreline B02 Blue</v>
      </c>
      <c r="E34" s="357"/>
      <c r="F34" s="76">
        <v>0</v>
      </c>
      <c r="G34" s="76">
        <v>0</v>
      </c>
      <c r="H34" s="76">
        <v>9</v>
      </c>
      <c r="I34" s="76"/>
      <c r="J34" s="76"/>
      <c r="K34" s="76">
        <v>9</v>
      </c>
      <c r="L34" s="44"/>
      <c r="M34" s="43"/>
      <c r="N34" s="41"/>
    </row>
    <row r="35" spans="1:14" ht="14.15" customHeight="1">
      <c r="A35" s="36"/>
      <c r="B35" s="42"/>
      <c r="C35" s="44"/>
      <c r="D35" s="356" t="str">
        <f>E11</f>
        <v>NSC Fuego</v>
      </c>
      <c r="E35" s="357"/>
      <c r="F35" s="76">
        <v>10</v>
      </c>
      <c r="G35" s="76">
        <v>5</v>
      </c>
      <c r="H35" s="76">
        <v>0</v>
      </c>
      <c r="I35" s="76"/>
      <c r="J35" s="76"/>
      <c r="K35" s="76">
        <v>15</v>
      </c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5" customHeight="1">
      <c r="A37" s="36"/>
      <c r="B37" s="42"/>
      <c r="C37" s="44"/>
      <c r="D37" s="384" t="s">
        <v>12</v>
      </c>
      <c r="E37" s="385"/>
      <c r="F37" s="259" t="s">
        <v>316</v>
      </c>
      <c r="G37" s="258" t="s">
        <v>317</v>
      </c>
      <c r="H37" s="259" t="s">
        <v>318</v>
      </c>
      <c r="I37" s="258" t="s">
        <v>319</v>
      </c>
      <c r="J37" s="259" t="s">
        <v>320</v>
      </c>
      <c r="K37" s="258" t="s">
        <v>321</v>
      </c>
      <c r="L37" s="44"/>
      <c r="M37" s="43"/>
      <c r="N37" s="41"/>
    </row>
    <row r="38" spans="1:14" ht="14.15" customHeight="1">
      <c r="A38" s="36"/>
      <c r="B38" s="42"/>
      <c r="C38" s="44"/>
      <c r="D38" s="356" t="str">
        <f>I8</f>
        <v>SU South B02 Blue</v>
      </c>
      <c r="E38" s="357"/>
      <c r="F38" s="76">
        <v>9</v>
      </c>
      <c r="G38" s="76">
        <v>0</v>
      </c>
      <c r="H38" s="76">
        <v>10</v>
      </c>
      <c r="I38" s="76"/>
      <c r="J38" s="76"/>
      <c r="K38" s="76">
        <v>19</v>
      </c>
      <c r="L38" s="44"/>
      <c r="M38" s="43"/>
      <c r="N38" s="41"/>
    </row>
    <row r="39" spans="1:14" ht="14.15" customHeight="1">
      <c r="A39" s="36"/>
      <c r="B39" s="42"/>
      <c r="C39" s="44"/>
      <c r="D39" s="356" t="str">
        <f>I9</f>
        <v>MIFC BU13</v>
      </c>
      <c r="E39" s="357"/>
      <c r="F39" s="76">
        <v>1</v>
      </c>
      <c r="G39" s="76">
        <v>10</v>
      </c>
      <c r="H39" s="76">
        <v>1</v>
      </c>
      <c r="I39" s="76"/>
      <c r="J39" s="76"/>
      <c r="K39" s="76">
        <v>12</v>
      </c>
      <c r="L39" s="44"/>
      <c r="M39" s="43"/>
      <c r="N39" s="41"/>
    </row>
    <row r="40" spans="1:14" ht="14.15" customHeight="1">
      <c r="A40" s="36"/>
      <c r="B40" s="42"/>
      <c r="C40" s="44"/>
      <c r="D40" s="356" t="str">
        <f>I10</f>
        <v>SU NE B02 Blue</v>
      </c>
      <c r="E40" s="357"/>
      <c r="F40" s="76">
        <v>1</v>
      </c>
      <c r="G40" s="76">
        <v>0</v>
      </c>
      <c r="H40" s="76">
        <v>0</v>
      </c>
      <c r="I40" s="76"/>
      <c r="J40" s="76"/>
      <c r="K40" s="76">
        <v>1</v>
      </c>
      <c r="L40" s="44"/>
      <c r="M40" s="43"/>
      <c r="N40" s="41"/>
    </row>
    <row r="41" spans="1:14" ht="14.15" customHeight="1">
      <c r="A41" s="36"/>
      <c r="B41" s="42"/>
      <c r="C41" s="44"/>
      <c r="D41" s="356" t="str">
        <f>I11</f>
        <v>Westside Timbers B02 Samba</v>
      </c>
      <c r="E41" s="357"/>
      <c r="F41" s="76">
        <v>9</v>
      </c>
      <c r="G41" s="76">
        <v>10</v>
      </c>
      <c r="H41" s="76">
        <v>9</v>
      </c>
      <c r="I41" s="76"/>
      <c r="J41" s="76"/>
      <c r="K41" s="76">
        <v>28</v>
      </c>
      <c r="L41" s="44"/>
      <c r="M41" s="43"/>
      <c r="N41" s="41"/>
    </row>
    <row r="42" spans="1:14" ht="14.15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5" customHeight="1">
      <c r="A43" s="36"/>
      <c r="B43" s="42"/>
      <c r="C43" s="139"/>
      <c r="D43" s="140" t="s">
        <v>314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5" customHeight="1">
      <c r="A44" s="36"/>
      <c r="B44" s="42"/>
      <c r="C44" s="139"/>
      <c r="D44" s="141"/>
      <c r="E44" s="355" t="s">
        <v>629</v>
      </c>
      <c r="F44" s="355"/>
      <c r="G44" s="355"/>
      <c r="H44" s="355"/>
      <c r="I44" s="355"/>
      <c r="J44" s="355"/>
      <c r="K44" s="355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 ht="13.5" thickBot="1">
      <c r="A68" s="36"/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41"/>
    </row>
    <row r="69" spans="1:14" ht="29.15" customHeight="1" thickTop="1" thickBot="1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</row>
    <row r="70" spans="1:14" ht="13.5" thickTop="1"/>
  </sheetData>
  <mergeCells count="51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6:H26"/>
    <mergeCell ref="I26:J26"/>
    <mergeCell ref="G27:H27"/>
    <mergeCell ref="I27:J27"/>
    <mergeCell ref="G25:H25"/>
    <mergeCell ref="I25:J25"/>
    <mergeCell ref="G21:H21"/>
    <mergeCell ref="I21:J21"/>
    <mergeCell ref="G22:H22"/>
    <mergeCell ref="I22:J22"/>
    <mergeCell ref="G24:H24"/>
    <mergeCell ref="I24:J24"/>
    <mergeCell ref="G17:H17"/>
    <mergeCell ref="I17:J17"/>
    <mergeCell ref="G19:H19"/>
    <mergeCell ref="I19:J19"/>
    <mergeCell ref="G20:H20"/>
    <mergeCell ref="I20:J20"/>
    <mergeCell ref="C2:L2"/>
    <mergeCell ref="G16:H16"/>
    <mergeCell ref="I16:J16"/>
    <mergeCell ref="G14:H14"/>
    <mergeCell ref="I14:J14"/>
    <mergeCell ref="G15:H15"/>
    <mergeCell ref="I15:J15"/>
    <mergeCell ref="G13:H13"/>
    <mergeCell ref="I13:J13"/>
    <mergeCell ref="C3:L5"/>
    <mergeCell ref="E7:F7"/>
    <mergeCell ref="I7:J7"/>
  </mergeCells>
  <phoneticPr fontId="44" type="noConversion"/>
  <printOptions horizontalCentered="1" verticalCentered="1"/>
  <pageMargins left="0.5" right="0.5" top="0.5" bottom="0.5" header="0" footer="0"/>
  <pageSetup paperSize="3" scale="6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workbookViewId="0">
      <selection activeCell="E64" sqref="E64:K64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71" t="s">
        <v>577</v>
      </c>
      <c r="D2" s="371"/>
      <c r="E2" s="371"/>
      <c r="F2" s="371"/>
      <c r="G2" s="371"/>
      <c r="H2" s="371"/>
      <c r="I2" s="371"/>
      <c r="J2" s="371"/>
      <c r="K2" s="371"/>
      <c r="L2" s="371"/>
      <c r="M2" s="40"/>
      <c r="N2" s="41"/>
    </row>
    <row r="3" spans="1:14" ht="14.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4.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4.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43"/>
      <c r="N6" s="41"/>
    </row>
    <row r="7" spans="1:14" ht="14.15" customHeight="1">
      <c r="A7" s="36"/>
      <c r="B7" s="42"/>
      <c r="C7" s="44"/>
      <c r="D7" s="44"/>
      <c r="E7" s="44"/>
      <c r="F7" s="44"/>
      <c r="G7" s="44"/>
      <c r="H7" s="44"/>
      <c r="I7" s="44"/>
      <c r="J7" s="44"/>
      <c r="K7" s="44"/>
      <c r="L7" s="44"/>
      <c r="M7" s="43"/>
      <c r="N7" s="41"/>
    </row>
    <row r="8" spans="1:14" s="153" customFormat="1" ht="18" customHeight="1">
      <c r="A8" s="36"/>
      <c r="B8" s="150"/>
      <c r="C8" s="373" t="s">
        <v>107</v>
      </c>
      <c r="D8" s="374"/>
      <c r="E8" s="151"/>
      <c r="F8" s="151"/>
      <c r="G8" s="373" t="s">
        <v>13</v>
      </c>
      <c r="H8" s="374"/>
      <c r="I8" s="151"/>
      <c r="J8" s="151"/>
      <c r="K8" s="373" t="s">
        <v>14</v>
      </c>
      <c r="L8" s="374"/>
      <c r="M8" s="152"/>
      <c r="N8" s="41"/>
    </row>
    <row r="9" spans="1:14" s="157" customFormat="1" ht="14.15" customHeight="1">
      <c r="A9" s="36"/>
      <c r="B9" s="154"/>
      <c r="C9" s="345" t="s">
        <v>568</v>
      </c>
      <c r="D9" s="346"/>
      <c r="E9" s="155"/>
      <c r="F9" s="155"/>
      <c r="G9" s="345" t="s">
        <v>151</v>
      </c>
      <c r="H9" s="346"/>
      <c r="I9" s="155"/>
      <c r="J9" s="155"/>
      <c r="K9" s="345" t="s">
        <v>148</v>
      </c>
      <c r="L9" s="346"/>
      <c r="M9" s="156"/>
      <c r="N9" s="41"/>
    </row>
    <row r="10" spans="1:14" s="157" customFormat="1" ht="14.15" customHeight="1">
      <c r="A10" s="36"/>
      <c r="B10" s="154"/>
      <c r="C10" s="345" t="s">
        <v>397</v>
      </c>
      <c r="D10" s="346"/>
      <c r="E10" s="155"/>
      <c r="F10" s="155"/>
      <c r="G10" s="345" t="s">
        <v>396</v>
      </c>
      <c r="H10" s="346"/>
      <c r="I10" s="155"/>
      <c r="J10" s="155"/>
      <c r="K10" s="345" t="s">
        <v>402</v>
      </c>
      <c r="L10" s="346"/>
      <c r="M10" s="156"/>
      <c r="N10" s="41"/>
    </row>
    <row r="11" spans="1:14" s="157" customFormat="1" ht="14.15" customHeight="1">
      <c r="A11" s="36"/>
      <c r="B11" s="154"/>
      <c r="C11" s="345" t="s">
        <v>150</v>
      </c>
      <c r="D11" s="346"/>
      <c r="E11" s="155"/>
      <c r="F11" s="155"/>
      <c r="G11" s="345" t="s">
        <v>149</v>
      </c>
      <c r="H11" s="346"/>
      <c r="I11" s="155"/>
      <c r="J11" s="155"/>
      <c r="K11" s="345" t="s">
        <v>569</v>
      </c>
      <c r="L11" s="346"/>
      <c r="M11" s="156"/>
      <c r="N11" s="41"/>
    </row>
    <row r="12" spans="1:14" s="157" customFormat="1" ht="14.15" customHeight="1">
      <c r="A12" s="36"/>
      <c r="B12" s="154"/>
      <c r="C12" s="345" t="s">
        <v>570</v>
      </c>
      <c r="D12" s="346"/>
      <c r="E12" s="155"/>
      <c r="F12" s="155"/>
      <c r="G12" s="345" t="s">
        <v>398</v>
      </c>
      <c r="H12" s="346"/>
      <c r="I12" s="155"/>
      <c r="J12" s="155"/>
      <c r="K12" s="345" t="s">
        <v>403</v>
      </c>
      <c r="L12" s="346"/>
      <c r="M12" s="156"/>
      <c r="N12" s="41"/>
    </row>
    <row r="13" spans="1:14" ht="14.15" customHeight="1">
      <c r="A13" s="36"/>
      <c r="B13" s="42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43"/>
      <c r="N13" s="41"/>
    </row>
    <row r="14" spans="1:14" ht="14.15" customHeight="1">
      <c r="A14" s="36"/>
      <c r="B14" s="42"/>
      <c r="C14" s="256" t="s">
        <v>295</v>
      </c>
      <c r="D14" s="256" t="s">
        <v>296</v>
      </c>
      <c r="E14" s="256" t="s">
        <v>297</v>
      </c>
      <c r="F14" s="256" t="s">
        <v>144</v>
      </c>
      <c r="G14" s="375" t="s">
        <v>299</v>
      </c>
      <c r="H14" s="375"/>
      <c r="I14" s="375" t="s">
        <v>300</v>
      </c>
      <c r="J14" s="375"/>
      <c r="K14" s="256" t="s">
        <v>144</v>
      </c>
      <c r="L14" s="256" t="s">
        <v>301</v>
      </c>
      <c r="M14" s="43"/>
      <c r="N14" s="41"/>
    </row>
    <row r="15" spans="1:14" ht="14.15" customHeight="1">
      <c r="A15" s="36"/>
      <c r="B15" s="42"/>
      <c r="C15" s="61">
        <v>42195</v>
      </c>
      <c r="D15" s="159">
        <v>0.38541666666666669</v>
      </c>
      <c r="E15" s="160">
        <v>1</v>
      </c>
      <c r="F15" s="160">
        <v>6</v>
      </c>
      <c r="G15" s="388" t="str">
        <f>C11</f>
        <v>SU West B01 Blue</v>
      </c>
      <c r="H15" s="389"/>
      <c r="I15" s="388" t="str">
        <f>C12</f>
        <v>Crossfire Select B01 Perry</v>
      </c>
      <c r="J15" s="388"/>
      <c r="K15" s="161">
        <v>0</v>
      </c>
      <c r="L15" s="64" t="s">
        <v>302</v>
      </c>
      <c r="M15" s="43"/>
      <c r="N15" s="41"/>
    </row>
    <row r="16" spans="1:14" ht="14.15" customHeight="1">
      <c r="A16" s="36"/>
      <c r="B16" s="42"/>
      <c r="C16" s="61">
        <v>42195</v>
      </c>
      <c r="D16" s="62">
        <v>0.38541666666666669</v>
      </c>
      <c r="E16" s="63">
        <v>2</v>
      </c>
      <c r="F16" s="63">
        <v>1</v>
      </c>
      <c r="G16" s="343" t="str">
        <f>G9</f>
        <v>Eastside FC B01 Gray</v>
      </c>
      <c r="H16" s="344"/>
      <c r="I16" s="343" t="str">
        <f>G11</f>
        <v>SU South Blue</v>
      </c>
      <c r="J16" s="343"/>
      <c r="K16" s="64">
        <v>3</v>
      </c>
      <c r="L16" s="64" t="s">
        <v>304</v>
      </c>
      <c r="M16" s="43"/>
      <c r="N16" s="41"/>
    </row>
    <row r="17" spans="1:14" ht="14.15" customHeight="1">
      <c r="A17" s="36"/>
      <c r="B17" s="42"/>
      <c r="C17" s="61">
        <v>42195</v>
      </c>
      <c r="D17" s="62">
        <v>0.4375</v>
      </c>
      <c r="E17" s="63">
        <v>1</v>
      </c>
      <c r="F17" s="63">
        <v>4</v>
      </c>
      <c r="G17" s="343" t="str">
        <f>C9</f>
        <v>AMERICA FC</v>
      </c>
      <c r="H17" s="344"/>
      <c r="I17" s="343" t="str">
        <f>C10</f>
        <v>Newport FC Real</v>
      </c>
      <c r="J17" s="343"/>
      <c r="K17" s="64">
        <v>1</v>
      </c>
      <c r="L17" s="64" t="s">
        <v>302</v>
      </c>
      <c r="M17" s="43"/>
      <c r="N17" s="41"/>
    </row>
    <row r="18" spans="1:14" ht="14.15" customHeight="1">
      <c r="A18" s="36"/>
      <c r="B18" s="42"/>
      <c r="C18" s="61">
        <v>42195</v>
      </c>
      <c r="D18" s="62">
        <v>0.65625</v>
      </c>
      <c r="E18" s="63">
        <v>1</v>
      </c>
      <c r="F18" s="63">
        <v>7</v>
      </c>
      <c r="G18" s="343" t="str">
        <f>G10</f>
        <v>Kent United B01 White</v>
      </c>
      <c r="H18" s="344"/>
      <c r="I18" s="343" t="str">
        <f>G12</f>
        <v>PSA Force B01</v>
      </c>
      <c r="J18" s="343"/>
      <c r="K18" s="64">
        <v>0</v>
      </c>
      <c r="L18" s="64" t="s">
        <v>304</v>
      </c>
      <c r="M18" s="43"/>
      <c r="N18" s="41"/>
    </row>
    <row r="19" spans="1:14" ht="13.5" customHeight="1">
      <c r="A19" s="36"/>
      <c r="B19" s="42"/>
      <c r="C19" s="61">
        <v>42195</v>
      </c>
      <c r="D19" s="62">
        <v>0.75</v>
      </c>
      <c r="E19" s="63">
        <v>2</v>
      </c>
      <c r="F19" s="63">
        <v>5</v>
      </c>
      <c r="G19" s="343" t="str">
        <f>K12</f>
        <v>TUSK United</v>
      </c>
      <c r="H19" s="344"/>
      <c r="I19" s="343" t="str">
        <f>K9</f>
        <v>SU NE B01 Blue</v>
      </c>
      <c r="J19" s="343"/>
      <c r="K19" s="64">
        <v>1</v>
      </c>
      <c r="L19" s="64" t="s">
        <v>306</v>
      </c>
      <c r="M19" s="43"/>
      <c r="N19" s="41"/>
    </row>
    <row r="20" spans="1:14" ht="13.5" customHeight="1">
      <c r="A20" s="36"/>
      <c r="B20" s="42"/>
      <c r="C20" s="61">
        <v>42195</v>
      </c>
      <c r="D20" s="62">
        <v>0.80208333333333337</v>
      </c>
      <c r="E20" s="63">
        <v>1</v>
      </c>
      <c r="F20" s="63">
        <v>0</v>
      </c>
      <c r="G20" s="343" t="str">
        <f>K10</f>
        <v>Tracyton BU14</v>
      </c>
      <c r="H20" s="344"/>
      <c r="I20" s="343" t="str">
        <f>K11</f>
        <v>CMFSC Shakhtar</v>
      </c>
      <c r="J20" s="343"/>
      <c r="K20" s="64">
        <v>9</v>
      </c>
      <c r="L20" s="64" t="s">
        <v>306</v>
      </c>
      <c r="M20" s="43"/>
      <c r="N20" s="41"/>
    </row>
    <row r="21" spans="1:14" ht="6.75" customHeight="1">
      <c r="A21" s="36"/>
      <c r="B21" s="42"/>
      <c r="C21" s="132"/>
      <c r="D21" s="133"/>
      <c r="E21" s="134"/>
      <c r="F21" s="134"/>
      <c r="G21" s="135"/>
      <c r="H21" s="138"/>
      <c r="I21" s="135"/>
      <c r="J21" s="135"/>
      <c r="K21" s="136"/>
      <c r="L21" s="136"/>
      <c r="M21" s="43"/>
      <c r="N21" s="41"/>
    </row>
    <row r="22" spans="1:14" ht="14.15" customHeight="1">
      <c r="A22" s="36"/>
      <c r="B22" s="42"/>
      <c r="C22" s="61">
        <v>42196</v>
      </c>
      <c r="D22" s="62">
        <v>0.33333333333333331</v>
      </c>
      <c r="E22" s="63" t="s">
        <v>61</v>
      </c>
      <c r="F22" s="63">
        <v>0</v>
      </c>
      <c r="G22" s="343" t="str">
        <f>G9</f>
        <v>Eastside FC B01 Gray</v>
      </c>
      <c r="H22" s="344"/>
      <c r="I22" s="343" t="str">
        <f>G10</f>
        <v>Kent United B01 White</v>
      </c>
      <c r="J22" s="343"/>
      <c r="K22" s="64">
        <v>4</v>
      </c>
      <c r="L22" s="64" t="s">
        <v>304</v>
      </c>
      <c r="M22" s="43"/>
      <c r="N22" s="41"/>
    </row>
    <row r="23" spans="1:14" ht="14.15" customHeight="1">
      <c r="A23" s="36"/>
      <c r="B23" s="42"/>
      <c r="C23" s="61">
        <v>42196</v>
      </c>
      <c r="D23" s="62">
        <v>0.38541666666666669</v>
      </c>
      <c r="E23" s="63">
        <v>4</v>
      </c>
      <c r="F23" s="63">
        <v>1</v>
      </c>
      <c r="G23" s="343" t="str">
        <f>K9</f>
        <v>SU NE B01 Blue</v>
      </c>
      <c r="H23" s="344"/>
      <c r="I23" s="343" t="str">
        <f>K10</f>
        <v>Tracyton BU14</v>
      </c>
      <c r="J23" s="343"/>
      <c r="K23" s="64">
        <v>2</v>
      </c>
      <c r="L23" s="64" t="s">
        <v>306</v>
      </c>
      <c r="M23" s="43"/>
      <c r="N23" s="41"/>
    </row>
    <row r="24" spans="1:14" ht="14.15" customHeight="1">
      <c r="A24" s="36"/>
      <c r="B24" s="42"/>
      <c r="C24" s="61">
        <v>42196</v>
      </c>
      <c r="D24" s="62">
        <v>0.38541666666666669</v>
      </c>
      <c r="E24" s="63" t="s">
        <v>61</v>
      </c>
      <c r="F24" s="63">
        <v>5</v>
      </c>
      <c r="G24" s="343" t="str">
        <f>C10</f>
        <v>Newport FC Real</v>
      </c>
      <c r="H24" s="344"/>
      <c r="I24" s="343" t="str">
        <f>C12</f>
        <v>Crossfire Select B01 Perry</v>
      </c>
      <c r="J24" s="343"/>
      <c r="K24" s="137" t="s">
        <v>600</v>
      </c>
      <c r="L24" s="64" t="s">
        <v>302</v>
      </c>
      <c r="M24" s="43"/>
      <c r="N24" s="41"/>
    </row>
    <row r="25" spans="1:14" ht="14.15" customHeight="1">
      <c r="A25" s="36"/>
      <c r="B25" s="42"/>
      <c r="C25" s="61">
        <v>42196</v>
      </c>
      <c r="D25" s="62">
        <v>0.4375</v>
      </c>
      <c r="E25" s="63" t="s">
        <v>61</v>
      </c>
      <c r="F25" s="63">
        <v>3</v>
      </c>
      <c r="G25" s="343" t="str">
        <f>G11</f>
        <v>SU South Blue</v>
      </c>
      <c r="H25" s="344"/>
      <c r="I25" s="343" t="str">
        <f>G12</f>
        <v>PSA Force B01</v>
      </c>
      <c r="J25" s="343"/>
      <c r="K25" s="64">
        <v>0</v>
      </c>
      <c r="L25" s="64" t="s">
        <v>304</v>
      </c>
      <c r="M25" s="43"/>
      <c r="N25" s="41"/>
    </row>
    <row r="26" spans="1:14" ht="14.15" customHeight="1">
      <c r="A26" s="36"/>
      <c r="B26" s="42"/>
      <c r="C26" s="61">
        <v>42196</v>
      </c>
      <c r="D26" s="62">
        <v>0.4375</v>
      </c>
      <c r="E26" s="63">
        <v>4</v>
      </c>
      <c r="F26" s="63">
        <v>1</v>
      </c>
      <c r="G26" s="343" t="str">
        <f>K11</f>
        <v>CMFSC Shakhtar</v>
      </c>
      <c r="H26" s="344"/>
      <c r="I26" s="343" t="str">
        <f>K12</f>
        <v>TUSK United</v>
      </c>
      <c r="J26" s="343"/>
      <c r="K26" s="64">
        <v>0</v>
      </c>
      <c r="L26" s="64" t="s">
        <v>306</v>
      </c>
      <c r="M26" s="43"/>
      <c r="N26" s="41"/>
    </row>
    <row r="27" spans="1:14" ht="14.15" customHeight="1">
      <c r="A27" s="36"/>
      <c r="B27" s="42"/>
      <c r="C27" s="61">
        <v>42196</v>
      </c>
      <c r="D27" s="62">
        <v>0.48958333333333331</v>
      </c>
      <c r="E27" s="63" t="s">
        <v>61</v>
      </c>
      <c r="F27" s="63">
        <v>5</v>
      </c>
      <c r="G27" s="343" t="str">
        <f>C9</f>
        <v>AMERICA FC</v>
      </c>
      <c r="H27" s="344"/>
      <c r="I27" s="343" t="str">
        <f>C11</f>
        <v>SU West B01 Blue</v>
      </c>
      <c r="J27" s="343"/>
      <c r="K27" s="64">
        <v>2</v>
      </c>
      <c r="L27" s="64" t="s">
        <v>302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138"/>
      <c r="I28" s="135"/>
      <c r="J28" s="135"/>
      <c r="K28" s="136"/>
      <c r="L28" s="136"/>
      <c r="M28" s="43"/>
      <c r="N28" s="41"/>
    </row>
    <row r="29" spans="1:14" ht="13.5" customHeight="1">
      <c r="A29" s="36"/>
      <c r="B29" s="42"/>
      <c r="C29" s="61">
        <v>42196</v>
      </c>
      <c r="D29" s="62">
        <v>0.64583333333333337</v>
      </c>
      <c r="E29" s="63">
        <v>2</v>
      </c>
      <c r="F29" s="63">
        <v>4</v>
      </c>
      <c r="G29" s="343" t="str">
        <f>G10</f>
        <v>Kent United B01 White</v>
      </c>
      <c r="H29" s="344"/>
      <c r="I29" s="343" t="str">
        <f>G11</f>
        <v>SU South Blue</v>
      </c>
      <c r="J29" s="343"/>
      <c r="K29" s="64">
        <v>0</v>
      </c>
      <c r="L29" s="64" t="s">
        <v>304</v>
      </c>
      <c r="M29" s="43"/>
      <c r="N29" s="41"/>
    </row>
    <row r="30" spans="1:14" ht="13.5" customHeight="1">
      <c r="A30" s="36"/>
      <c r="B30" s="42"/>
      <c r="C30" s="61">
        <v>42196</v>
      </c>
      <c r="D30" s="62">
        <v>0.64583333333333337</v>
      </c>
      <c r="E30" s="63" t="s">
        <v>61</v>
      </c>
      <c r="F30" s="63">
        <v>0</v>
      </c>
      <c r="G30" s="343" t="str">
        <f>K9</f>
        <v>SU NE B01 Blue</v>
      </c>
      <c r="H30" s="344"/>
      <c r="I30" s="343" t="str">
        <f>K11</f>
        <v>CMFSC Shakhtar</v>
      </c>
      <c r="J30" s="343"/>
      <c r="K30" s="64">
        <v>2</v>
      </c>
      <c r="L30" s="64" t="s">
        <v>306</v>
      </c>
      <c r="M30" s="43"/>
      <c r="N30" s="41"/>
    </row>
    <row r="31" spans="1:14" ht="13.5" customHeight="1">
      <c r="A31" s="36"/>
      <c r="B31" s="42"/>
      <c r="C31" s="61">
        <v>42196</v>
      </c>
      <c r="D31" s="62">
        <v>0.69791666666666663</v>
      </c>
      <c r="E31" s="63" t="s">
        <v>61</v>
      </c>
      <c r="F31" s="63">
        <v>2</v>
      </c>
      <c r="G31" s="343" t="str">
        <f>K10</f>
        <v>Tracyton BU14</v>
      </c>
      <c r="H31" s="344"/>
      <c r="I31" s="343" t="str">
        <f>K12</f>
        <v>TUSK United</v>
      </c>
      <c r="J31" s="343"/>
      <c r="K31" s="64">
        <v>5</v>
      </c>
      <c r="L31" s="64" t="s">
        <v>306</v>
      </c>
      <c r="M31" s="43"/>
      <c r="N31" s="41"/>
    </row>
    <row r="32" spans="1:14" ht="13.5" customHeight="1">
      <c r="A32" s="36"/>
      <c r="B32" s="42"/>
      <c r="C32" s="61">
        <v>42196</v>
      </c>
      <c r="D32" s="62">
        <v>0.75</v>
      </c>
      <c r="E32" s="63">
        <v>3</v>
      </c>
      <c r="F32" s="63">
        <v>1</v>
      </c>
      <c r="G32" s="343" t="str">
        <f>G12</f>
        <v>PSA Force B01</v>
      </c>
      <c r="H32" s="344"/>
      <c r="I32" s="343" t="str">
        <f>G9</f>
        <v>Eastside FC B01 Gray</v>
      </c>
      <c r="J32" s="343"/>
      <c r="K32" s="64">
        <v>6</v>
      </c>
      <c r="L32" s="64" t="s">
        <v>304</v>
      </c>
      <c r="M32" s="43"/>
      <c r="N32" s="41"/>
    </row>
    <row r="33" spans="1:14" ht="13.5" customHeight="1">
      <c r="A33" s="36"/>
      <c r="B33" s="42"/>
      <c r="C33" s="61">
        <v>42196</v>
      </c>
      <c r="D33" s="62">
        <v>0.80208333333333337</v>
      </c>
      <c r="E33" s="63">
        <v>3</v>
      </c>
      <c r="F33" s="63">
        <v>0</v>
      </c>
      <c r="G33" s="343" t="str">
        <f>C10</f>
        <v>Newport FC Real</v>
      </c>
      <c r="H33" s="344"/>
      <c r="I33" s="343" t="str">
        <f>C11</f>
        <v>SU West B01 Blue</v>
      </c>
      <c r="J33" s="343"/>
      <c r="K33" s="64">
        <v>5</v>
      </c>
      <c r="L33" s="64" t="s">
        <v>302</v>
      </c>
      <c r="M33" s="43"/>
      <c r="N33" s="41"/>
    </row>
    <row r="34" spans="1:14" ht="13.5" customHeight="1">
      <c r="A34" s="36"/>
      <c r="B34" s="42"/>
      <c r="C34" s="61">
        <v>42196</v>
      </c>
      <c r="D34" s="62">
        <v>0.80208333333333337</v>
      </c>
      <c r="E34" s="63">
        <v>4</v>
      </c>
      <c r="F34" s="63">
        <v>4</v>
      </c>
      <c r="G34" s="343" t="str">
        <f>C12</f>
        <v>Crossfire Select B01 Perry</v>
      </c>
      <c r="H34" s="344"/>
      <c r="I34" s="343" t="str">
        <f>C9</f>
        <v>AMERICA FC</v>
      </c>
      <c r="J34" s="343"/>
      <c r="K34" s="64">
        <v>6</v>
      </c>
      <c r="L34" s="64" t="s">
        <v>302</v>
      </c>
      <c r="M34" s="43"/>
      <c r="N34" s="41"/>
    </row>
    <row r="35" spans="1:14" ht="6.75" customHeight="1">
      <c r="A35" s="36"/>
      <c r="B35" s="42"/>
      <c r="C35" s="132"/>
      <c r="D35" s="133"/>
      <c r="E35" s="134"/>
      <c r="F35" s="134"/>
      <c r="G35" s="135"/>
      <c r="H35" s="77"/>
      <c r="I35" s="135"/>
      <c r="J35" s="135"/>
      <c r="K35" s="136"/>
      <c r="L35" s="136"/>
      <c r="M35" s="43"/>
      <c r="N35" s="41"/>
    </row>
    <row r="36" spans="1:14" ht="13.5" customHeight="1">
      <c r="A36" s="36"/>
      <c r="B36" s="42"/>
      <c r="C36" s="61">
        <v>42197</v>
      </c>
      <c r="D36" s="62">
        <v>0.48958333333333331</v>
      </c>
      <c r="E36" s="63">
        <v>2</v>
      </c>
      <c r="F36" s="63"/>
      <c r="G36" s="360" t="s">
        <v>307</v>
      </c>
      <c r="H36" s="344"/>
      <c r="I36" s="360" t="s">
        <v>146</v>
      </c>
      <c r="J36" s="360"/>
      <c r="K36" s="137"/>
      <c r="L36" s="64" t="s">
        <v>309</v>
      </c>
      <c r="M36" s="43"/>
      <c r="N36" s="41"/>
    </row>
    <row r="37" spans="1:14" ht="13.5" customHeight="1">
      <c r="A37" s="36"/>
      <c r="B37" s="42"/>
      <c r="C37" s="61">
        <v>42197</v>
      </c>
      <c r="D37" s="62">
        <v>0.52083333333333337</v>
      </c>
      <c r="E37" s="63">
        <v>1</v>
      </c>
      <c r="F37" s="63"/>
      <c r="G37" s="360" t="s">
        <v>310</v>
      </c>
      <c r="H37" s="344"/>
      <c r="I37" s="360" t="s">
        <v>145</v>
      </c>
      <c r="J37" s="360"/>
      <c r="K37" s="137"/>
      <c r="L37" s="64" t="s">
        <v>309</v>
      </c>
      <c r="M37" s="43"/>
      <c r="N37" s="41"/>
    </row>
    <row r="38" spans="1:14" ht="8.15" customHeight="1">
      <c r="A38" s="36"/>
      <c r="B38" s="42"/>
      <c r="C38" s="132"/>
      <c r="D38" s="133"/>
      <c r="E38" s="134"/>
      <c r="F38" s="134"/>
      <c r="G38" s="135"/>
      <c r="H38" s="77"/>
      <c r="I38" s="135"/>
      <c r="J38" s="135"/>
      <c r="K38" s="136"/>
      <c r="L38" s="136"/>
      <c r="M38" s="65"/>
      <c r="N38" s="41"/>
    </row>
    <row r="39" spans="1:14" ht="13.5" customHeight="1">
      <c r="A39" s="36"/>
      <c r="B39" s="42"/>
      <c r="C39" s="61">
        <v>42197</v>
      </c>
      <c r="D39" s="62">
        <v>0.67708333333333337</v>
      </c>
      <c r="E39" s="63">
        <v>4</v>
      </c>
      <c r="F39" s="63"/>
      <c r="G39" s="360" t="s">
        <v>312</v>
      </c>
      <c r="H39" s="344"/>
      <c r="I39" s="360" t="s">
        <v>313</v>
      </c>
      <c r="J39" s="360"/>
      <c r="K39" s="137"/>
      <c r="L39" s="64" t="s">
        <v>314</v>
      </c>
      <c r="M39" s="43"/>
      <c r="N39" s="41"/>
    </row>
    <row r="40" spans="1:14">
      <c r="A40" s="36"/>
      <c r="B40" s="4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3"/>
      <c r="N40" s="41"/>
    </row>
    <row r="41" spans="1:14" ht="15" customHeight="1">
      <c r="A41" s="36"/>
      <c r="B41" s="42"/>
      <c r="C41" s="44"/>
      <c r="D41" s="390" t="s">
        <v>315</v>
      </c>
      <c r="E41" s="391"/>
      <c r="F41" s="261" t="s">
        <v>316</v>
      </c>
      <c r="G41" s="262" t="s">
        <v>317</v>
      </c>
      <c r="H41" s="261" t="s">
        <v>318</v>
      </c>
      <c r="I41" s="262" t="s">
        <v>319</v>
      </c>
      <c r="J41" s="261" t="s">
        <v>320</v>
      </c>
      <c r="K41" s="262" t="s">
        <v>321</v>
      </c>
      <c r="L41" s="44"/>
      <c r="M41" s="43"/>
      <c r="N41" s="41"/>
    </row>
    <row r="42" spans="1:14" ht="15" customHeight="1">
      <c r="A42" s="36"/>
      <c r="B42" s="42"/>
      <c r="C42" s="44"/>
      <c r="D42" s="356" t="str">
        <f>C9</f>
        <v>AMERICA FC</v>
      </c>
      <c r="E42" s="357"/>
      <c r="F42" s="76">
        <v>9</v>
      </c>
      <c r="G42" s="76">
        <v>9</v>
      </c>
      <c r="H42" s="76">
        <v>9</v>
      </c>
      <c r="I42" s="76"/>
      <c r="J42" s="76"/>
      <c r="K42" s="76">
        <v>27</v>
      </c>
      <c r="L42" s="44"/>
      <c r="M42" s="43"/>
      <c r="N42" s="41"/>
    </row>
    <row r="43" spans="1:14" ht="15" customHeight="1">
      <c r="A43" s="36"/>
      <c r="B43" s="42"/>
      <c r="C43" s="44"/>
      <c r="D43" s="356" t="str">
        <f>C10</f>
        <v>Newport FC Real</v>
      </c>
      <c r="E43" s="357"/>
      <c r="F43" s="76">
        <v>1</v>
      </c>
      <c r="G43" s="76">
        <v>9</v>
      </c>
      <c r="H43" s="76">
        <v>0</v>
      </c>
      <c r="I43" s="76"/>
      <c r="J43" s="76"/>
      <c r="K43" s="76">
        <v>10</v>
      </c>
      <c r="L43" s="44"/>
      <c r="M43" s="43"/>
      <c r="N43" s="41"/>
    </row>
    <row r="44" spans="1:14" ht="15" customHeight="1">
      <c r="A44" s="36"/>
      <c r="B44" s="42"/>
      <c r="C44" s="44"/>
      <c r="D44" s="356" t="str">
        <f>C11</f>
        <v>SU West B01 Blue</v>
      </c>
      <c r="E44" s="357"/>
      <c r="F44" s="76">
        <v>10</v>
      </c>
      <c r="G44" s="76">
        <v>2</v>
      </c>
      <c r="H44" s="76">
        <v>10</v>
      </c>
      <c r="I44" s="76"/>
      <c r="J44" s="76"/>
      <c r="K44" s="76">
        <v>22</v>
      </c>
      <c r="L44" s="44"/>
      <c r="M44" s="43"/>
      <c r="N44" s="41"/>
    </row>
    <row r="45" spans="1:14" ht="15" customHeight="1">
      <c r="A45" s="36"/>
      <c r="B45" s="42"/>
      <c r="C45" s="44"/>
      <c r="D45" s="356" t="str">
        <f>C12</f>
        <v>Crossfire Select B01 Perry</v>
      </c>
      <c r="E45" s="357"/>
      <c r="F45" s="76">
        <v>0</v>
      </c>
      <c r="G45" s="76">
        <v>3</v>
      </c>
      <c r="H45" s="76">
        <v>3</v>
      </c>
      <c r="I45" s="76"/>
      <c r="J45" s="76"/>
      <c r="K45" s="76">
        <v>6</v>
      </c>
      <c r="L45" s="44"/>
      <c r="M45" s="43"/>
      <c r="N45" s="41"/>
    </row>
    <row r="46" spans="1:14" ht="6.75" customHeight="1">
      <c r="A46" s="36"/>
      <c r="B46" s="42"/>
      <c r="C46" s="44"/>
      <c r="D46" s="77"/>
      <c r="E46" s="77"/>
      <c r="F46" s="78"/>
      <c r="G46" s="78"/>
      <c r="H46" s="78"/>
      <c r="I46" s="78"/>
      <c r="J46" s="78"/>
      <c r="K46" s="78"/>
      <c r="L46" s="44"/>
      <c r="M46" s="43"/>
      <c r="N46" s="41"/>
    </row>
    <row r="47" spans="1:14" ht="15" customHeight="1">
      <c r="A47" s="36"/>
      <c r="B47" s="42"/>
      <c r="C47" s="44"/>
      <c r="D47" s="390" t="s">
        <v>15</v>
      </c>
      <c r="E47" s="391"/>
      <c r="F47" s="261" t="s">
        <v>316</v>
      </c>
      <c r="G47" s="262" t="s">
        <v>317</v>
      </c>
      <c r="H47" s="261" t="s">
        <v>318</v>
      </c>
      <c r="I47" s="262" t="s">
        <v>319</v>
      </c>
      <c r="J47" s="261" t="s">
        <v>320</v>
      </c>
      <c r="K47" s="262" t="s">
        <v>321</v>
      </c>
      <c r="L47" s="44"/>
      <c r="M47" s="43"/>
      <c r="N47" s="41"/>
    </row>
    <row r="48" spans="1:14" ht="15" customHeight="1">
      <c r="A48" s="36"/>
      <c r="B48" s="42"/>
      <c r="C48" s="44"/>
      <c r="D48" s="356" t="str">
        <f>G9</f>
        <v>Eastside FC B01 Gray</v>
      </c>
      <c r="E48" s="357"/>
      <c r="F48" s="76">
        <v>1</v>
      </c>
      <c r="G48" s="76">
        <v>0</v>
      </c>
      <c r="H48" s="76">
        <v>9</v>
      </c>
      <c r="I48" s="76"/>
      <c r="J48" s="76"/>
      <c r="K48" s="76">
        <v>10</v>
      </c>
      <c r="L48" s="44"/>
      <c r="M48" s="43"/>
      <c r="N48" s="41"/>
    </row>
    <row r="49" spans="1:14" ht="15" customHeight="1">
      <c r="A49" s="36"/>
      <c r="B49" s="42"/>
      <c r="C49" s="44"/>
      <c r="D49" s="356" t="str">
        <f>G10</f>
        <v>Kent United B01 White</v>
      </c>
      <c r="E49" s="357"/>
      <c r="F49" s="76">
        <v>10</v>
      </c>
      <c r="G49" s="76">
        <v>10</v>
      </c>
      <c r="H49" s="76">
        <v>10</v>
      </c>
      <c r="I49" s="76"/>
      <c r="J49" s="76"/>
      <c r="K49" s="76">
        <v>30</v>
      </c>
      <c r="L49" s="44"/>
      <c r="M49" s="43"/>
      <c r="N49" s="41"/>
    </row>
    <row r="50" spans="1:14" ht="15" customHeight="1">
      <c r="A50" s="36"/>
      <c r="B50" s="42"/>
      <c r="C50" s="44"/>
      <c r="D50" s="356" t="str">
        <f>G11</f>
        <v>SU South Blue</v>
      </c>
      <c r="E50" s="357"/>
      <c r="F50" s="76">
        <v>9</v>
      </c>
      <c r="G50" s="76">
        <v>10</v>
      </c>
      <c r="H50" s="76">
        <v>0</v>
      </c>
      <c r="I50" s="76"/>
      <c r="J50" s="76"/>
      <c r="K50" s="76">
        <v>19</v>
      </c>
      <c r="L50" s="44"/>
      <c r="M50" s="43"/>
      <c r="N50" s="41"/>
    </row>
    <row r="51" spans="1:14" ht="15" customHeight="1">
      <c r="A51" s="36"/>
      <c r="B51" s="42"/>
      <c r="C51" s="44"/>
      <c r="D51" s="356" t="str">
        <f>G12</f>
        <v>PSA Force B01</v>
      </c>
      <c r="E51" s="357"/>
      <c r="F51" s="76">
        <v>0</v>
      </c>
      <c r="G51" s="76">
        <v>0</v>
      </c>
      <c r="H51" s="76">
        <v>1</v>
      </c>
      <c r="I51" s="76"/>
      <c r="J51" s="76"/>
      <c r="K51" s="76">
        <v>1</v>
      </c>
      <c r="L51" s="44"/>
      <c r="M51" s="43"/>
      <c r="N51" s="41"/>
    </row>
    <row r="52" spans="1:14" ht="6.75" customHeight="1">
      <c r="A52" s="36"/>
      <c r="B52" s="42"/>
      <c r="C52" s="44"/>
      <c r="D52" s="77"/>
      <c r="E52" s="77"/>
      <c r="F52" s="78"/>
      <c r="G52" s="78"/>
      <c r="H52" s="78"/>
      <c r="I52" s="78"/>
      <c r="J52" s="78"/>
      <c r="K52" s="78"/>
      <c r="L52" s="44"/>
      <c r="M52" s="43"/>
      <c r="N52" s="41"/>
    </row>
    <row r="53" spans="1:14" ht="14.15" customHeight="1">
      <c r="A53" s="36"/>
      <c r="B53" s="42"/>
      <c r="C53" s="44"/>
      <c r="D53" s="384" t="s">
        <v>147</v>
      </c>
      <c r="E53" s="385"/>
      <c r="F53" s="259" t="s">
        <v>316</v>
      </c>
      <c r="G53" s="258" t="s">
        <v>317</v>
      </c>
      <c r="H53" s="259" t="s">
        <v>318</v>
      </c>
      <c r="I53" s="258" t="s">
        <v>319</v>
      </c>
      <c r="J53" s="259" t="s">
        <v>320</v>
      </c>
      <c r="K53" s="258" t="s">
        <v>321</v>
      </c>
      <c r="L53" s="44"/>
      <c r="M53" s="43"/>
      <c r="N53" s="41"/>
    </row>
    <row r="54" spans="1:14" ht="14.15" customHeight="1">
      <c r="A54" s="36"/>
      <c r="B54" s="42"/>
      <c r="C54" s="44"/>
      <c r="D54" s="356" t="str">
        <f>K9</f>
        <v>SU NE B01 Blue</v>
      </c>
      <c r="E54" s="357"/>
      <c r="F54" s="76">
        <v>1</v>
      </c>
      <c r="G54" s="76">
        <v>1</v>
      </c>
      <c r="H54" s="76">
        <v>0</v>
      </c>
      <c r="I54" s="76"/>
      <c r="J54" s="76"/>
      <c r="K54" s="76">
        <v>2</v>
      </c>
      <c r="L54" s="44"/>
      <c r="M54" s="43"/>
      <c r="N54" s="41"/>
    </row>
    <row r="55" spans="1:14" ht="14.15" customHeight="1">
      <c r="A55" s="36"/>
      <c r="B55" s="42"/>
      <c r="C55" s="44"/>
      <c r="D55" s="356" t="str">
        <f>K10</f>
        <v>Tracyton BU14</v>
      </c>
      <c r="E55" s="357"/>
      <c r="F55" s="76">
        <v>0</v>
      </c>
      <c r="G55" s="76">
        <v>8</v>
      </c>
      <c r="H55" s="76">
        <v>2</v>
      </c>
      <c r="I55" s="76"/>
      <c r="J55" s="76"/>
      <c r="K55" s="76">
        <v>10</v>
      </c>
      <c r="L55" s="44"/>
      <c r="M55" s="43"/>
      <c r="N55" s="41"/>
    </row>
    <row r="56" spans="1:14" ht="14.15" customHeight="1">
      <c r="A56" s="36"/>
      <c r="B56" s="42"/>
      <c r="C56" s="44"/>
      <c r="D56" s="356" t="str">
        <f>K11</f>
        <v>CMFSC Shakhtar</v>
      </c>
      <c r="E56" s="357"/>
      <c r="F56" s="76">
        <v>10</v>
      </c>
      <c r="G56" s="76">
        <v>8</v>
      </c>
      <c r="H56" s="76">
        <v>9</v>
      </c>
      <c r="I56" s="76"/>
      <c r="J56" s="76"/>
      <c r="K56" s="76">
        <v>27</v>
      </c>
      <c r="L56" s="44"/>
      <c r="M56" s="43"/>
      <c r="N56" s="41"/>
    </row>
    <row r="57" spans="1:14" ht="14.15" customHeight="1">
      <c r="A57" s="36"/>
      <c r="B57" s="42"/>
      <c r="C57" s="44"/>
      <c r="D57" s="356" t="str">
        <f>K12</f>
        <v>TUSK United</v>
      </c>
      <c r="E57" s="357"/>
      <c r="F57" s="76">
        <v>9</v>
      </c>
      <c r="G57" s="76">
        <v>0</v>
      </c>
      <c r="H57" s="76">
        <v>9</v>
      </c>
      <c r="I57" s="76"/>
      <c r="J57" s="76"/>
      <c r="K57" s="76">
        <v>18</v>
      </c>
      <c r="L57" s="44"/>
      <c r="M57" s="43"/>
      <c r="N57" s="41"/>
    </row>
    <row r="58" spans="1:14" ht="14.15" customHeight="1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 ht="15" customHeight="1">
      <c r="A59" s="36"/>
      <c r="B59" s="42"/>
      <c r="C59" s="44"/>
      <c r="D59" s="162" t="s">
        <v>324</v>
      </c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 ht="15" customHeight="1">
      <c r="A60" s="36"/>
      <c r="B60" s="42"/>
      <c r="C60" s="139"/>
      <c r="D60" s="140"/>
      <c r="E60" s="355" t="s">
        <v>605</v>
      </c>
      <c r="F60" s="355"/>
      <c r="G60" s="355"/>
      <c r="H60" s="355"/>
      <c r="I60" s="355"/>
      <c r="J60" s="355"/>
      <c r="K60" s="355"/>
      <c r="L60" s="44"/>
      <c r="M60" s="43"/>
      <c r="N60" s="41"/>
    </row>
    <row r="61" spans="1:14" ht="15" customHeight="1">
      <c r="A61" s="36"/>
      <c r="B61" s="42"/>
      <c r="C61" s="139"/>
      <c r="D61" s="140" t="s">
        <v>326</v>
      </c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 ht="15" customHeight="1">
      <c r="A62" s="36"/>
      <c r="B62" s="42"/>
      <c r="C62" s="139"/>
      <c r="D62" s="140"/>
      <c r="E62" s="355" t="s">
        <v>609</v>
      </c>
      <c r="F62" s="355"/>
      <c r="G62" s="355"/>
      <c r="H62" s="355"/>
      <c r="I62" s="355"/>
      <c r="J62" s="355"/>
      <c r="K62" s="355"/>
      <c r="L62" s="44"/>
      <c r="M62" s="43"/>
      <c r="N62" s="41"/>
    </row>
    <row r="63" spans="1:14" ht="15" customHeight="1">
      <c r="A63" s="36"/>
      <c r="B63" s="42"/>
      <c r="C63" s="139"/>
      <c r="D63" s="140" t="s">
        <v>314</v>
      </c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 ht="15" customHeight="1">
      <c r="A64" s="36"/>
      <c r="B64" s="42"/>
      <c r="C64" s="139"/>
      <c r="D64" s="141"/>
      <c r="E64" s="355" t="s">
        <v>630</v>
      </c>
      <c r="F64" s="355"/>
      <c r="G64" s="355"/>
      <c r="H64" s="355"/>
      <c r="I64" s="355"/>
      <c r="J64" s="355"/>
      <c r="K64" s="355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5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79">
    <mergeCell ref="E62:K62"/>
    <mergeCell ref="E64:K64"/>
    <mergeCell ref="D53:E53"/>
    <mergeCell ref="D54:E54"/>
    <mergeCell ref="D55:E55"/>
    <mergeCell ref="D56:E56"/>
    <mergeCell ref="D57:E57"/>
    <mergeCell ref="E60:K60"/>
    <mergeCell ref="D51:E51"/>
    <mergeCell ref="G39:H39"/>
    <mergeCell ref="I39:J39"/>
    <mergeCell ref="D41:E41"/>
    <mergeCell ref="D42:E42"/>
    <mergeCell ref="D43:E43"/>
    <mergeCell ref="D44:E44"/>
    <mergeCell ref="D45:E45"/>
    <mergeCell ref="D47:E47"/>
    <mergeCell ref="D48:E48"/>
    <mergeCell ref="D49:E49"/>
    <mergeCell ref="D50:E50"/>
    <mergeCell ref="G37:H37"/>
    <mergeCell ref="I37:J37"/>
    <mergeCell ref="G36:H36"/>
    <mergeCell ref="I36:J36"/>
    <mergeCell ref="G32:H32"/>
    <mergeCell ref="I32:J32"/>
    <mergeCell ref="G30:H30"/>
    <mergeCell ref="I30:J30"/>
    <mergeCell ref="G34:H34"/>
    <mergeCell ref="I34:J34"/>
    <mergeCell ref="G33:H33"/>
    <mergeCell ref="I33:J33"/>
    <mergeCell ref="G31:H31"/>
    <mergeCell ref="I31:J31"/>
    <mergeCell ref="G29:H29"/>
    <mergeCell ref="I29:J29"/>
    <mergeCell ref="G22:H22"/>
    <mergeCell ref="I22:J22"/>
    <mergeCell ref="G25:H25"/>
    <mergeCell ref="I25:J25"/>
    <mergeCell ref="G27:H27"/>
    <mergeCell ref="I27:J27"/>
    <mergeCell ref="G24:H24"/>
    <mergeCell ref="I24:J24"/>
    <mergeCell ref="G23:H23"/>
    <mergeCell ref="I23:J23"/>
    <mergeCell ref="G26:H26"/>
    <mergeCell ref="I26:J26"/>
    <mergeCell ref="G14:H14"/>
    <mergeCell ref="I14:J14"/>
    <mergeCell ref="G20:H20"/>
    <mergeCell ref="I20:J20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C3:L6"/>
    <mergeCell ref="C8:D8"/>
    <mergeCell ref="G8:H8"/>
    <mergeCell ref="K8:L8"/>
    <mergeCell ref="C2:L2"/>
  </mergeCells>
  <phoneticPr fontId="44" type="noConversion"/>
  <printOptions horizontalCentered="1" verticalCentered="1"/>
  <pageMargins left="0.5" right="0.5" top="0.5" bottom="0.5" header="0" footer="0"/>
  <pageSetup paperSize="3" scale="65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opLeftCell="A5" workbookViewId="0">
      <selection activeCell="G18" sqref="G18:H18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8" customHeight="1" thickTop="1">
      <c r="A2" s="36"/>
      <c r="B2" s="37"/>
      <c r="C2" s="371" t="s">
        <v>578</v>
      </c>
      <c r="D2" s="371"/>
      <c r="E2" s="371"/>
      <c r="F2" s="371"/>
      <c r="G2" s="371"/>
      <c r="H2" s="371"/>
      <c r="I2" s="371"/>
      <c r="J2" s="371"/>
      <c r="K2" s="371"/>
      <c r="L2" s="371"/>
      <c r="M2" s="4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E7" s="373" t="s">
        <v>107</v>
      </c>
      <c r="F7" s="374"/>
      <c r="I7" s="373" t="s">
        <v>11</v>
      </c>
      <c r="J7" s="374"/>
      <c r="K7" s="48"/>
      <c r="L7" s="48"/>
      <c r="M7" s="49"/>
      <c r="N7" s="41"/>
    </row>
    <row r="8" spans="1:14" ht="14.15" customHeight="1">
      <c r="A8" s="36"/>
      <c r="B8" s="51"/>
      <c r="E8" s="345" t="s">
        <v>130</v>
      </c>
      <c r="F8" s="346"/>
      <c r="I8" s="345" t="s">
        <v>406</v>
      </c>
      <c r="J8" s="346"/>
      <c r="K8" s="54"/>
      <c r="L8" s="54"/>
      <c r="M8" s="43"/>
      <c r="N8" s="41"/>
    </row>
    <row r="9" spans="1:14" ht="14.15" customHeight="1">
      <c r="A9" s="36"/>
      <c r="B9" s="51"/>
      <c r="E9" s="345" t="s">
        <v>405</v>
      </c>
      <c r="F9" s="346"/>
      <c r="I9" s="345" t="s">
        <v>407</v>
      </c>
      <c r="J9" s="346"/>
      <c r="K9" s="54"/>
      <c r="L9" s="54"/>
      <c r="M9" s="43"/>
      <c r="N9" s="41"/>
    </row>
    <row r="10" spans="1:14" ht="14.15" customHeight="1">
      <c r="A10" s="36"/>
      <c r="B10" s="51"/>
      <c r="E10" s="345" t="s">
        <v>157</v>
      </c>
      <c r="F10" s="346"/>
      <c r="I10" s="345" t="s">
        <v>159</v>
      </c>
      <c r="J10" s="346"/>
      <c r="K10" s="54"/>
      <c r="L10" s="54"/>
      <c r="M10" s="43"/>
      <c r="N10" s="41"/>
    </row>
    <row r="11" spans="1:14" ht="14.15" customHeight="1">
      <c r="A11" s="36"/>
      <c r="B11" s="51"/>
      <c r="E11" s="345" t="s">
        <v>158</v>
      </c>
      <c r="F11" s="346"/>
      <c r="I11" s="345" t="s">
        <v>411</v>
      </c>
      <c r="J11" s="346"/>
      <c r="K11" s="54"/>
      <c r="L11" s="54"/>
      <c r="M11" s="43"/>
      <c r="N11" s="41"/>
    </row>
    <row r="12" spans="1:14" ht="14.15" customHeight="1">
      <c r="A12" s="36"/>
      <c r="B12" s="51"/>
      <c r="C12" s="155"/>
      <c r="D12" s="155"/>
      <c r="E12" s="54"/>
      <c r="F12" s="54"/>
      <c r="I12" s="345" t="s">
        <v>413</v>
      </c>
      <c r="J12" s="346"/>
      <c r="K12" s="155"/>
      <c r="L12" s="155"/>
      <c r="M12" s="43"/>
      <c r="N12" s="41"/>
    </row>
    <row r="13" spans="1:14" ht="14.15" customHeight="1">
      <c r="A13" s="36"/>
      <c r="B13" s="51"/>
      <c r="C13" s="56"/>
      <c r="D13" s="56"/>
      <c r="E13" s="56"/>
      <c r="F13" s="56"/>
      <c r="G13" s="56"/>
      <c r="H13" s="56"/>
      <c r="I13" s="56"/>
      <c r="J13" s="57"/>
      <c r="K13" s="56"/>
      <c r="L13" s="56"/>
      <c r="M13" s="43"/>
      <c r="N13" s="41"/>
    </row>
    <row r="14" spans="1:14" ht="14.15" customHeight="1">
      <c r="A14" s="36"/>
      <c r="B14" s="51"/>
      <c r="C14" s="306" t="s">
        <v>295</v>
      </c>
      <c r="D14" s="306" t="s">
        <v>296</v>
      </c>
      <c r="E14" s="306" t="s">
        <v>297</v>
      </c>
      <c r="F14" s="306" t="s">
        <v>110</v>
      </c>
      <c r="G14" s="375" t="s">
        <v>299</v>
      </c>
      <c r="H14" s="375"/>
      <c r="I14" s="375" t="s">
        <v>300</v>
      </c>
      <c r="J14" s="375"/>
      <c r="K14" s="306" t="s">
        <v>110</v>
      </c>
      <c r="L14" s="306" t="s">
        <v>301</v>
      </c>
      <c r="M14" s="60"/>
      <c r="N14" s="41"/>
    </row>
    <row r="15" spans="1:14" ht="14.15" customHeight="1">
      <c r="A15" s="36"/>
      <c r="B15" s="51"/>
      <c r="C15" s="61">
        <v>42195</v>
      </c>
      <c r="D15" s="62">
        <v>0.4375</v>
      </c>
      <c r="E15" s="63">
        <v>2</v>
      </c>
      <c r="F15" s="63"/>
      <c r="G15" s="343" t="s">
        <v>405</v>
      </c>
      <c r="H15" s="344"/>
      <c r="I15" s="343" t="s">
        <v>158</v>
      </c>
      <c r="J15" s="343"/>
      <c r="K15" s="64"/>
      <c r="L15" s="64" t="s">
        <v>302</v>
      </c>
      <c r="M15" s="65"/>
      <c r="N15" s="41"/>
    </row>
    <row r="16" spans="1:14" ht="14.15" customHeight="1">
      <c r="A16" s="36"/>
      <c r="B16" s="51"/>
      <c r="C16" s="61">
        <v>42195</v>
      </c>
      <c r="D16" s="62">
        <v>0.44791666666666669</v>
      </c>
      <c r="E16" s="63">
        <v>3</v>
      </c>
      <c r="F16" s="63"/>
      <c r="G16" s="343" t="s">
        <v>406</v>
      </c>
      <c r="H16" s="344"/>
      <c r="I16" s="343" t="s">
        <v>407</v>
      </c>
      <c r="J16" s="343"/>
      <c r="K16" s="64"/>
      <c r="L16" s="64" t="s">
        <v>304</v>
      </c>
      <c r="M16" s="65"/>
      <c r="N16" s="41"/>
    </row>
    <row r="17" spans="1:14" ht="14.15" customHeight="1">
      <c r="A17" s="36"/>
      <c r="B17" s="51"/>
      <c r="C17" s="61">
        <v>42195</v>
      </c>
      <c r="D17" s="62">
        <v>0.48958333333333331</v>
      </c>
      <c r="E17" s="63">
        <v>2</v>
      </c>
      <c r="F17" s="63"/>
      <c r="G17" s="343" t="s">
        <v>159</v>
      </c>
      <c r="H17" s="344"/>
      <c r="I17" s="343" t="s">
        <v>411</v>
      </c>
      <c r="J17" s="343"/>
      <c r="K17" s="64"/>
      <c r="L17" s="64" t="s">
        <v>304</v>
      </c>
      <c r="M17" s="65"/>
      <c r="N17" s="41"/>
    </row>
    <row r="18" spans="1:14" ht="14.15" customHeight="1">
      <c r="A18" s="36"/>
      <c r="B18" s="51"/>
      <c r="C18" s="61">
        <v>42195</v>
      </c>
      <c r="D18" s="62">
        <v>0.75</v>
      </c>
      <c r="E18" s="63">
        <v>4</v>
      </c>
      <c r="F18" s="63"/>
      <c r="G18" s="343"/>
      <c r="H18" s="344"/>
      <c r="I18" s="343" t="s">
        <v>413</v>
      </c>
      <c r="J18" s="343"/>
      <c r="K18" s="64"/>
      <c r="L18" s="64"/>
      <c r="M18" s="65"/>
      <c r="N18" s="41"/>
    </row>
    <row r="19" spans="1:14" ht="14.15" customHeight="1">
      <c r="A19" s="36"/>
      <c r="B19" s="51"/>
      <c r="C19" s="66"/>
      <c r="D19" s="67"/>
      <c r="E19" s="68"/>
      <c r="F19" s="68"/>
      <c r="G19" s="69"/>
      <c r="H19" s="70"/>
      <c r="I19" s="69"/>
      <c r="J19" s="69"/>
      <c r="K19" s="71"/>
      <c r="L19" s="71"/>
      <c r="M19" s="65"/>
      <c r="N19" s="41"/>
    </row>
    <row r="20" spans="1:14" ht="14.15" customHeight="1">
      <c r="A20" s="36"/>
      <c r="B20" s="51"/>
      <c r="C20" s="61">
        <v>42196</v>
      </c>
      <c r="D20" s="62">
        <v>0.33333333333333331</v>
      </c>
      <c r="E20" s="63">
        <v>1</v>
      </c>
      <c r="F20" s="63"/>
      <c r="G20" s="392"/>
      <c r="H20" s="393"/>
      <c r="I20" s="392"/>
      <c r="J20" s="392"/>
      <c r="K20" s="64"/>
      <c r="L20" s="64"/>
      <c r="M20" s="65"/>
      <c r="N20" s="41"/>
    </row>
    <row r="21" spans="1:14" ht="14.15" customHeight="1">
      <c r="A21" s="36"/>
      <c r="B21" s="51"/>
      <c r="C21" s="61">
        <v>42196</v>
      </c>
      <c r="D21" s="62">
        <v>0.33333333333333331</v>
      </c>
      <c r="E21" s="63">
        <v>2</v>
      </c>
      <c r="F21" s="63"/>
      <c r="G21" s="343" t="s">
        <v>130</v>
      </c>
      <c r="H21" s="344"/>
      <c r="I21" s="343" t="s">
        <v>405</v>
      </c>
      <c r="J21" s="343"/>
      <c r="K21" s="64"/>
      <c r="L21" s="64" t="s">
        <v>302</v>
      </c>
      <c r="M21" s="65"/>
      <c r="N21" s="41"/>
    </row>
    <row r="22" spans="1:14" ht="14.15" customHeight="1">
      <c r="A22" s="36"/>
      <c r="B22" s="51"/>
      <c r="C22" s="61">
        <v>42196</v>
      </c>
      <c r="D22" s="62">
        <v>0.33333333333333331</v>
      </c>
      <c r="E22" s="63">
        <v>11</v>
      </c>
      <c r="F22" s="63"/>
      <c r="G22" s="392" t="s">
        <v>157</v>
      </c>
      <c r="H22" s="393"/>
      <c r="I22" s="392" t="s">
        <v>158</v>
      </c>
      <c r="J22" s="392"/>
      <c r="K22" s="64"/>
      <c r="L22" s="64" t="s">
        <v>302</v>
      </c>
      <c r="M22" s="65"/>
      <c r="N22" s="41"/>
    </row>
    <row r="23" spans="1:14" ht="14.15" customHeight="1">
      <c r="A23" s="36"/>
      <c r="B23" s="51"/>
      <c r="C23" s="61">
        <v>42196</v>
      </c>
      <c r="D23" s="62">
        <v>0.4375</v>
      </c>
      <c r="E23" s="63">
        <v>1</v>
      </c>
      <c r="F23" s="63"/>
      <c r="G23" s="343" t="s">
        <v>411</v>
      </c>
      <c r="H23" s="344"/>
      <c r="I23" s="343" t="s">
        <v>413</v>
      </c>
      <c r="J23" s="343"/>
      <c r="K23" s="64"/>
      <c r="L23" s="64" t="s">
        <v>304</v>
      </c>
      <c r="M23" s="65"/>
      <c r="N23" s="41"/>
    </row>
    <row r="24" spans="1:14">
      <c r="A24" s="36"/>
      <c r="B24" s="51"/>
      <c r="C24" s="61">
        <v>42196</v>
      </c>
      <c r="D24" s="62">
        <v>0.48958333333333331</v>
      </c>
      <c r="E24" s="63">
        <v>1</v>
      </c>
      <c r="F24" s="63"/>
      <c r="G24" s="343" t="s">
        <v>159</v>
      </c>
      <c r="H24" s="344"/>
      <c r="I24" s="392" t="s">
        <v>406</v>
      </c>
      <c r="J24" s="392"/>
      <c r="K24" s="64"/>
      <c r="L24" s="64" t="s">
        <v>304</v>
      </c>
      <c r="M24" s="65"/>
      <c r="N24" s="41"/>
    </row>
    <row r="25" spans="1:14" ht="14.15" customHeight="1">
      <c r="A25" s="36"/>
      <c r="B25" s="51"/>
      <c r="C25" s="66"/>
      <c r="D25" s="67"/>
      <c r="E25" s="68"/>
      <c r="F25" s="68"/>
      <c r="G25" s="69"/>
      <c r="H25" s="70"/>
      <c r="I25" s="69"/>
      <c r="J25" s="69"/>
      <c r="K25" s="71"/>
      <c r="L25" s="71"/>
      <c r="M25" s="65"/>
      <c r="N25" s="41"/>
    </row>
    <row r="26" spans="1:14" ht="14.15" customHeight="1">
      <c r="A26" s="36"/>
      <c r="B26" s="51"/>
      <c r="C26" s="61">
        <v>42196</v>
      </c>
      <c r="D26" s="62">
        <v>0.59375</v>
      </c>
      <c r="E26" s="63">
        <v>1</v>
      </c>
      <c r="F26" s="63"/>
      <c r="G26" s="343" t="s">
        <v>405</v>
      </c>
      <c r="H26" s="344"/>
      <c r="I26" s="343" t="s">
        <v>157</v>
      </c>
      <c r="J26" s="343"/>
      <c r="K26" s="64"/>
      <c r="L26" s="64" t="s">
        <v>302</v>
      </c>
      <c r="M26" s="65"/>
      <c r="N26" s="41"/>
    </row>
    <row r="27" spans="1:14" ht="14.15" customHeight="1">
      <c r="A27" s="36"/>
      <c r="B27" s="51"/>
      <c r="C27" s="61">
        <v>42196</v>
      </c>
      <c r="D27" s="62">
        <v>0.59375</v>
      </c>
      <c r="E27" s="63">
        <v>11</v>
      </c>
      <c r="F27" s="63"/>
      <c r="G27" s="392" t="s">
        <v>158</v>
      </c>
      <c r="H27" s="393"/>
      <c r="I27" s="392" t="s">
        <v>130</v>
      </c>
      <c r="J27" s="392"/>
      <c r="K27" s="64"/>
      <c r="L27" s="64" t="s">
        <v>302</v>
      </c>
      <c r="M27" s="65"/>
      <c r="N27" s="41"/>
    </row>
    <row r="28" spans="1:14" ht="14.15" customHeight="1">
      <c r="A28" s="36"/>
      <c r="B28" s="51"/>
      <c r="C28" s="61">
        <v>42196</v>
      </c>
      <c r="D28" s="62">
        <v>0.64583333333333337</v>
      </c>
      <c r="E28" s="63">
        <v>1</v>
      </c>
      <c r="F28" s="63"/>
      <c r="G28" s="392" t="s">
        <v>407</v>
      </c>
      <c r="H28" s="393"/>
      <c r="I28" s="392" t="s">
        <v>413</v>
      </c>
      <c r="J28" s="393"/>
      <c r="K28" s="64"/>
      <c r="L28" s="64" t="s">
        <v>304</v>
      </c>
      <c r="M28" s="65"/>
      <c r="N28" s="41"/>
    </row>
    <row r="29" spans="1:14" ht="14.15" customHeight="1">
      <c r="A29" s="36"/>
      <c r="B29" s="51"/>
      <c r="C29" s="61">
        <v>42196</v>
      </c>
      <c r="D29" s="62">
        <v>0.85416666666666663</v>
      </c>
      <c r="E29" s="63">
        <v>3</v>
      </c>
      <c r="F29" s="63"/>
      <c r="G29" s="343" t="s">
        <v>406</v>
      </c>
      <c r="H29" s="344"/>
      <c r="I29" s="343" t="s">
        <v>411</v>
      </c>
      <c r="J29" s="343"/>
      <c r="K29" s="64"/>
      <c r="L29" s="64" t="s">
        <v>304</v>
      </c>
      <c r="M29" s="65"/>
      <c r="N29" s="41"/>
    </row>
    <row r="30" spans="1:14" ht="14.15" customHeight="1">
      <c r="A30" s="36"/>
      <c r="B30" s="51"/>
      <c r="C30" s="61">
        <v>42196</v>
      </c>
      <c r="D30" s="62">
        <v>0.85416666666666663</v>
      </c>
      <c r="E30" s="63">
        <v>4</v>
      </c>
      <c r="F30" s="63"/>
      <c r="G30" s="343"/>
      <c r="H30" s="344"/>
      <c r="I30" s="343" t="s">
        <v>159</v>
      </c>
      <c r="J30" s="343"/>
      <c r="K30" s="64"/>
      <c r="L30" s="64" t="s">
        <v>304</v>
      </c>
      <c r="M30" s="65"/>
      <c r="N30" s="41"/>
    </row>
    <row r="31" spans="1:14" ht="14.15" customHeight="1">
      <c r="A31" s="36"/>
      <c r="B31" s="51"/>
      <c r="C31" s="66"/>
      <c r="D31" s="67"/>
      <c r="E31" s="68"/>
      <c r="F31" s="68"/>
      <c r="G31" s="69"/>
      <c r="H31" s="70"/>
      <c r="I31" s="69"/>
      <c r="J31" s="69"/>
      <c r="K31" s="71"/>
      <c r="L31" s="71"/>
      <c r="M31" s="65"/>
      <c r="N31" s="41"/>
    </row>
    <row r="32" spans="1:14">
      <c r="A32" s="36"/>
      <c r="B32" s="51"/>
      <c r="C32" s="61">
        <v>42197</v>
      </c>
      <c r="D32" s="62">
        <v>0.38541666666666669</v>
      </c>
      <c r="E32" s="63">
        <v>3</v>
      </c>
      <c r="F32" s="63"/>
      <c r="G32" s="343" t="s">
        <v>130</v>
      </c>
      <c r="H32" s="344"/>
      <c r="I32" s="343" t="s">
        <v>157</v>
      </c>
      <c r="J32" s="343"/>
      <c r="K32" s="64"/>
      <c r="L32" s="64" t="s">
        <v>302</v>
      </c>
      <c r="M32" s="65"/>
      <c r="N32" s="41"/>
    </row>
    <row r="33" spans="1:14" ht="14.15" customHeight="1">
      <c r="A33" s="36"/>
      <c r="B33" s="51"/>
      <c r="C33" s="61">
        <v>42197</v>
      </c>
      <c r="D33" s="62">
        <v>0.48958333333333331</v>
      </c>
      <c r="E33" s="63">
        <v>11</v>
      </c>
      <c r="F33" s="63"/>
      <c r="G33" s="343" t="s">
        <v>406</v>
      </c>
      <c r="H33" s="344"/>
      <c r="I33" s="343" t="s">
        <v>413</v>
      </c>
      <c r="J33" s="343"/>
      <c r="K33" s="64"/>
      <c r="L33" s="64" t="s">
        <v>304</v>
      </c>
      <c r="M33" s="65"/>
      <c r="N33" s="41"/>
    </row>
    <row r="34" spans="1:14" ht="14.15" customHeight="1">
      <c r="A34" s="36"/>
      <c r="B34" s="51"/>
      <c r="C34" s="61">
        <v>42197</v>
      </c>
      <c r="D34" s="62">
        <v>0.54166666666666663</v>
      </c>
      <c r="E34" s="63">
        <v>11</v>
      </c>
      <c r="F34" s="63"/>
      <c r="G34" s="343" t="s">
        <v>407</v>
      </c>
      <c r="H34" s="344"/>
      <c r="I34" s="343" t="s">
        <v>159</v>
      </c>
      <c r="J34" s="343"/>
      <c r="K34" s="64"/>
      <c r="L34" s="64" t="s">
        <v>304</v>
      </c>
      <c r="M34" s="65"/>
      <c r="N34" s="41"/>
    </row>
    <row r="35" spans="1:14" ht="14.15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5" customHeight="1">
      <c r="A36" s="36"/>
      <c r="B36" s="51"/>
      <c r="C36" s="61">
        <v>42197</v>
      </c>
      <c r="D36" s="62">
        <v>0.69791666666666663</v>
      </c>
      <c r="E36" s="63">
        <v>11</v>
      </c>
      <c r="F36" s="63"/>
      <c r="G36" s="343" t="s">
        <v>198</v>
      </c>
      <c r="H36" s="344"/>
      <c r="I36" s="343" t="s">
        <v>199</v>
      </c>
      <c r="J36" s="343"/>
      <c r="K36" s="64"/>
      <c r="L36" s="64" t="s">
        <v>314</v>
      </c>
      <c r="M36" s="65"/>
      <c r="N36" s="41"/>
    </row>
    <row r="37" spans="1:14" ht="14.15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5" customHeight="1">
      <c r="A38" s="36"/>
      <c r="B38" s="51"/>
      <c r="C38" s="376" t="s">
        <v>315</v>
      </c>
      <c r="D38" s="376"/>
      <c r="E38" s="376"/>
      <c r="F38" s="309" t="s">
        <v>316</v>
      </c>
      <c r="G38" s="258" t="s">
        <v>317</v>
      </c>
      <c r="H38" s="307" t="s">
        <v>318</v>
      </c>
      <c r="I38" s="258" t="s">
        <v>319</v>
      </c>
      <c r="J38" s="307" t="s">
        <v>320</v>
      </c>
      <c r="K38" s="384" t="s">
        <v>321</v>
      </c>
      <c r="L38" s="385"/>
      <c r="M38" s="43"/>
      <c r="N38" s="41"/>
    </row>
    <row r="39" spans="1:14" ht="14.15" customHeight="1">
      <c r="A39" s="36"/>
      <c r="B39" s="51"/>
      <c r="C39" s="340" t="str">
        <f>E8</f>
        <v>Breakers Black Andersson</v>
      </c>
      <c r="D39" s="340"/>
      <c r="E39" s="340"/>
      <c r="F39" s="308"/>
      <c r="G39" s="305"/>
      <c r="H39" s="305"/>
      <c r="I39" s="305"/>
      <c r="J39" s="305"/>
      <c r="K39" s="378"/>
      <c r="L39" s="379"/>
      <c r="M39" s="43"/>
      <c r="N39" s="41"/>
    </row>
    <row r="40" spans="1:14" ht="14.15" customHeight="1">
      <c r="A40" s="36"/>
      <c r="B40" s="51"/>
      <c r="C40" s="340" t="str">
        <f>E9</f>
        <v>Colibri Nortac BU15</v>
      </c>
      <c r="D40" s="340"/>
      <c r="E40" s="340"/>
      <c r="F40" s="308"/>
      <c r="G40" s="305"/>
      <c r="H40" s="305"/>
      <c r="I40" s="305"/>
      <c r="J40" s="305"/>
      <c r="K40" s="378"/>
      <c r="L40" s="379"/>
      <c r="M40" s="43"/>
      <c r="N40" s="41"/>
    </row>
    <row r="41" spans="1:14" ht="14.15" customHeight="1">
      <c r="A41" s="36"/>
      <c r="B41" s="51"/>
      <c r="C41" s="340" t="str">
        <f>E10</f>
        <v>SU West B00 Blue</v>
      </c>
      <c r="D41" s="340"/>
      <c r="E41" s="340"/>
      <c r="F41" s="308"/>
      <c r="G41" s="305"/>
      <c r="H41" s="305"/>
      <c r="I41" s="305"/>
      <c r="J41" s="305"/>
      <c r="K41" s="378"/>
      <c r="L41" s="379"/>
      <c r="M41" s="43"/>
      <c r="N41" s="41"/>
    </row>
    <row r="42" spans="1:14" ht="8.15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5" customHeight="1">
      <c r="A43" s="36"/>
      <c r="B43" s="51"/>
      <c r="C43" s="376" t="s">
        <v>12</v>
      </c>
      <c r="D43" s="376"/>
      <c r="E43" s="376"/>
      <c r="F43" s="309" t="s">
        <v>316</v>
      </c>
      <c r="G43" s="258" t="s">
        <v>317</v>
      </c>
      <c r="H43" s="307" t="s">
        <v>318</v>
      </c>
      <c r="I43" s="258" t="s">
        <v>319</v>
      </c>
      <c r="J43" s="307" t="s">
        <v>320</v>
      </c>
      <c r="K43" s="384" t="s">
        <v>321</v>
      </c>
      <c r="L43" s="385"/>
      <c r="M43" s="43"/>
      <c r="N43" s="41"/>
    </row>
    <row r="44" spans="1:14" ht="14.15" customHeight="1">
      <c r="A44" s="36"/>
      <c r="B44" s="51"/>
      <c r="C44" s="340" t="str">
        <f>I8</f>
        <v>Kent United B00 White</v>
      </c>
      <c r="D44" s="340"/>
      <c r="E44" s="340"/>
      <c r="F44" s="305"/>
      <c r="G44" s="305"/>
      <c r="H44" s="305"/>
      <c r="I44" s="305"/>
      <c r="J44" s="305"/>
      <c r="K44" s="378"/>
      <c r="L44" s="379"/>
      <c r="M44" s="43"/>
      <c r="N44" s="41"/>
    </row>
    <row r="45" spans="1:14" ht="14.15" customHeight="1">
      <c r="A45" s="36"/>
      <c r="B45" s="51"/>
      <c r="C45" s="340" t="str">
        <f>I9</f>
        <v>Newport FC B00 Cosmos</v>
      </c>
      <c r="D45" s="340"/>
      <c r="E45" s="340"/>
      <c r="F45" s="305"/>
      <c r="G45" s="305"/>
      <c r="H45" s="305"/>
      <c r="I45" s="305"/>
      <c r="J45" s="305"/>
      <c r="K45" s="378"/>
      <c r="L45" s="379"/>
      <c r="M45" s="43"/>
      <c r="N45" s="41"/>
    </row>
    <row r="46" spans="1:14" ht="14.15" customHeight="1">
      <c r="A46" s="36"/>
      <c r="B46" s="51"/>
      <c r="C46" s="340" t="str">
        <f>E11</f>
        <v>SU South Blue B00</v>
      </c>
      <c r="D46" s="340"/>
      <c r="E46" s="340"/>
      <c r="F46" s="305"/>
      <c r="G46" s="305"/>
      <c r="H46" s="305"/>
      <c r="I46" s="305"/>
      <c r="J46" s="305"/>
      <c r="K46" s="378"/>
      <c r="L46" s="379"/>
      <c r="M46" s="43"/>
      <c r="N46" s="41"/>
    </row>
    <row r="47" spans="1:14" ht="8.15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5" customHeight="1">
      <c r="A48" s="36"/>
      <c r="B48" s="51"/>
      <c r="C48" s="376" t="s">
        <v>16</v>
      </c>
      <c r="D48" s="376"/>
      <c r="E48" s="376"/>
      <c r="F48" s="309" t="s">
        <v>316</v>
      </c>
      <c r="G48" s="258" t="s">
        <v>317</v>
      </c>
      <c r="H48" s="307" t="s">
        <v>318</v>
      </c>
      <c r="I48" s="258" t="s">
        <v>319</v>
      </c>
      <c r="J48" s="307" t="s">
        <v>320</v>
      </c>
      <c r="K48" s="384" t="s">
        <v>321</v>
      </c>
      <c r="L48" s="385"/>
      <c r="M48" s="43"/>
      <c r="N48" s="41"/>
    </row>
    <row r="49" spans="1:14" ht="14.15" customHeight="1">
      <c r="A49" s="36"/>
      <c r="B49" s="51"/>
      <c r="C49" s="340" t="str">
        <f>I10</f>
        <v>SU B00 NE Blue</v>
      </c>
      <c r="D49" s="340"/>
      <c r="E49" s="340"/>
      <c r="F49" s="305"/>
      <c r="G49" s="305"/>
      <c r="H49" s="305"/>
      <c r="I49" s="305"/>
      <c r="J49" s="305"/>
      <c r="K49" s="378"/>
      <c r="L49" s="379"/>
      <c r="M49" s="43"/>
      <c r="N49" s="41"/>
    </row>
    <row r="50" spans="1:14" ht="14.15" customHeight="1">
      <c r="A50" s="36"/>
      <c r="B50" s="51"/>
      <c r="C50" s="340">
        <f>K9</f>
        <v>0</v>
      </c>
      <c r="D50" s="340"/>
      <c r="E50" s="340"/>
      <c r="F50" s="305"/>
      <c r="G50" s="305"/>
      <c r="H50" s="305"/>
      <c r="I50" s="305"/>
      <c r="J50" s="305"/>
      <c r="K50" s="378"/>
      <c r="L50" s="379"/>
      <c r="M50" s="43"/>
      <c r="N50" s="41"/>
    </row>
    <row r="51" spans="1:14" ht="14.15" customHeight="1">
      <c r="A51" s="36"/>
      <c r="B51" s="51"/>
      <c r="C51" s="340" t="str">
        <f>I11</f>
        <v>SU Shoreline B00 Blue</v>
      </c>
      <c r="D51" s="340"/>
      <c r="E51" s="340"/>
      <c r="F51" s="305"/>
      <c r="G51" s="305"/>
      <c r="H51" s="305"/>
      <c r="I51" s="305"/>
      <c r="J51" s="305"/>
      <c r="K51" s="378"/>
      <c r="L51" s="379"/>
      <c r="M51" s="43"/>
      <c r="N51" s="41"/>
    </row>
    <row r="52" spans="1:14" ht="14.15" customHeight="1">
      <c r="A52" s="36"/>
      <c r="B52" s="51"/>
      <c r="C52" s="340" t="str">
        <f>I12</f>
        <v>UPSC Lightning Blue</v>
      </c>
      <c r="D52" s="340"/>
      <c r="E52" s="340"/>
      <c r="F52" s="305"/>
      <c r="G52" s="305"/>
      <c r="H52" s="305"/>
      <c r="I52" s="305"/>
      <c r="J52" s="305"/>
      <c r="K52" s="378"/>
      <c r="L52" s="379"/>
      <c r="M52" s="43"/>
      <c r="N52" s="41"/>
    </row>
    <row r="53" spans="1:14" ht="14.15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5" customHeight="1">
      <c r="A54" s="36"/>
      <c r="B54" s="51"/>
      <c r="C54" s="79"/>
      <c r="D54" s="162" t="s">
        <v>324</v>
      </c>
      <c r="E54" s="44"/>
      <c r="F54" s="44"/>
      <c r="G54" s="44"/>
      <c r="H54" s="44"/>
      <c r="I54" s="44"/>
      <c r="J54" s="44"/>
      <c r="K54" s="44"/>
      <c r="L54" s="79"/>
      <c r="M54" s="43"/>
      <c r="N54" s="41"/>
    </row>
    <row r="55" spans="1:14" ht="14.15" customHeight="1">
      <c r="A55" s="36"/>
      <c r="B55" s="51"/>
      <c r="C55" s="81"/>
      <c r="D55" s="140"/>
      <c r="E55" s="355"/>
      <c r="F55" s="355"/>
      <c r="G55" s="355"/>
      <c r="H55" s="355"/>
      <c r="I55" s="355"/>
      <c r="J55" s="355"/>
      <c r="K55" s="355"/>
      <c r="L55" s="79"/>
      <c r="M55" s="43"/>
      <c r="N55" s="41"/>
    </row>
    <row r="56" spans="1:14" ht="7.5" customHeight="1">
      <c r="A56" s="36"/>
      <c r="B56" s="51"/>
      <c r="C56" s="81"/>
      <c r="D56" s="140"/>
      <c r="E56" s="136"/>
      <c r="F56" s="136"/>
      <c r="G56" s="136"/>
      <c r="H56" s="136"/>
      <c r="I56" s="136"/>
      <c r="J56" s="136"/>
      <c r="K56" s="136"/>
      <c r="L56" s="79"/>
      <c r="M56" s="43"/>
      <c r="N56" s="41"/>
    </row>
    <row r="57" spans="1:14" ht="14.15" customHeight="1">
      <c r="A57" s="36"/>
      <c r="B57" s="51"/>
      <c r="C57" s="81"/>
      <c r="D57" s="140" t="s">
        <v>326</v>
      </c>
      <c r="E57" s="44"/>
      <c r="F57" s="44"/>
      <c r="G57" s="44"/>
      <c r="H57" s="44"/>
      <c r="I57" s="44"/>
      <c r="J57" s="44"/>
      <c r="K57" s="44"/>
      <c r="L57" s="79"/>
      <c r="M57" s="43"/>
      <c r="N57" s="41"/>
    </row>
    <row r="58" spans="1:14" ht="14.15" customHeight="1">
      <c r="A58" s="36"/>
      <c r="B58" s="51"/>
      <c r="C58" s="81"/>
      <c r="D58" s="140"/>
      <c r="E58" s="355"/>
      <c r="F58" s="355"/>
      <c r="G58" s="355"/>
      <c r="H58" s="355"/>
      <c r="I58" s="355"/>
      <c r="J58" s="355"/>
      <c r="K58" s="355"/>
      <c r="L58" s="79"/>
      <c r="M58" s="43"/>
      <c r="N58" s="41"/>
    </row>
    <row r="59" spans="1:14" ht="14.15" customHeight="1">
      <c r="A59" s="36"/>
      <c r="B59" s="51"/>
      <c r="C59" s="81"/>
      <c r="D59" s="140"/>
      <c r="E59" s="136"/>
      <c r="F59" s="136"/>
      <c r="G59" s="136"/>
      <c r="H59" s="136"/>
      <c r="I59" s="136"/>
      <c r="J59" s="136"/>
      <c r="K59" s="136"/>
      <c r="L59" s="79"/>
      <c r="M59" s="43"/>
      <c r="N59" s="41"/>
    </row>
    <row r="60" spans="1:14" ht="14.15" customHeight="1">
      <c r="A60" s="36"/>
      <c r="B60" s="51"/>
      <c r="C60" s="81"/>
      <c r="D60" s="140" t="s">
        <v>314</v>
      </c>
      <c r="E60" s="44"/>
      <c r="F60" s="44"/>
      <c r="G60" s="44"/>
      <c r="H60" s="44"/>
      <c r="I60" s="44"/>
      <c r="J60" s="44"/>
      <c r="K60" s="44"/>
      <c r="L60" s="79"/>
      <c r="M60" s="43"/>
      <c r="N60" s="41"/>
    </row>
    <row r="61" spans="1:14" ht="14.15" customHeight="1">
      <c r="A61" s="36"/>
      <c r="B61" s="51"/>
      <c r="C61" s="81"/>
      <c r="D61" s="141"/>
      <c r="E61" s="355"/>
      <c r="F61" s="355"/>
      <c r="G61" s="355"/>
      <c r="H61" s="355"/>
      <c r="I61" s="355"/>
      <c r="J61" s="355"/>
      <c r="K61" s="355"/>
      <c r="L61" s="79"/>
      <c r="M61" s="43"/>
      <c r="N61" s="41"/>
    </row>
    <row r="62" spans="1:14">
      <c r="A62" s="36"/>
      <c r="B62" s="51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43"/>
      <c r="N62" s="41"/>
    </row>
    <row r="63" spans="1:14">
      <c r="A63" s="36"/>
      <c r="B63" s="42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43"/>
      <c r="N63" s="41"/>
    </row>
    <row r="64" spans="1:14">
      <c r="A64" s="36"/>
      <c r="B64" s="42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 ht="13.5" thickBot="1">
      <c r="A70" s="36"/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7"/>
      <c r="N70" s="41"/>
    </row>
    <row r="71" spans="1:14" ht="29.15" customHeight="1" thickTop="1" thickBot="1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90"/>
    </row>
    <row r="72" spans="1:14" ht="13.5" thickTop="1"/>
  </sheetData>
  <mergeCells count="80">
    <mergeCell ref="C2:L2"/>
    <mergeCell ref="C3:L5"/>
    <mergeCell ref="E7:F7"/>
    <mergeCell ref="I7:J7"/>
    <mergeCell ref="E8:F8"/>
    <mergeCell ref="I8:J8"/>
    <mergeCell ref="G16:H16"/>
    <mergeCell ref="I16:J16"/>
    <mergeCell ref="E9:F9"/>
    <mergeCell ref="I9:J9"/>
    <mergeCell ref="E10:F10"/>
    <mergeCell ref="E11:F11"/>
    <mergeCell ref="I11:J11"/>
    <mergeCell ref="I10:J10"/>
    <mergeCell ref="I12:J12"/>
    <mergeCell ref="G14:H14"/>
    <mergeCell ref="I14:J14"/>
    <mergeCell ref="G15:H15"/>
    <mergeCell ref="I15:J15"/>
    <mergeCell ref="G17:H17"/>
    <mergeCell ref="I17:J17"/>
    <mergeCell ref="G18:H18"/>
    <mergeCell ref="I18:J18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6:H26"/>
    <mergeCell ref="I26:J26"/>
    <mergeCell ref="G27:H27"/>
    <mergeCell ref="I27:J27"/>
    <mergeCell ref="G32:H32"/>
    <mergeCell ref="I32:J32"/>
    <mergeCell ref="G33:H33"/>
    <mergeCell ref="I33:J33"/>
    <mergeCell ref="G28:H28"/>
    <mergeCell ref="I28:J28"/>
    <mergeCell ref="G29:H29"/>
    <mergeCell ref="I29:J29"/>
    <mergeCell ref="G30:H30"/>
    <mergeCell ref="I30:J30"/>
    <mergeCell ref="G36:H36"/>
    <mergeCell ref="I36:J36"/>
    <mergeCell ref="C38:E38"/>
    <mergeCell ref="K38:L38"/>
    <mergeCell ref="C39:E39"/>
    <mergeCell ref="K39:L39"/>
    <mergeCell ref="C40:E40"/>
    <mergeCell ref="K40:L40"/>
    <mergeCell ref="C41:E41"/>
    <mergeCell ref="K41:L41"/>
    <mergeCell ref="C43:E43"/>
    <mergeCell ref="K43:L43"/>
    <mergeCell ref="K44:L44"/>
    <mergeCell ref="C45:E45"/>
    <mergeCell ref="K45:L45"/>
    <mergeCell ref="C46:E46"/>
    <mergeCell ref="K46:L46"/>
    <mergeCell ref="E61:K61"/>
    <mergeCell ref="G34:H34"/>
    <mergeCell ref="I34:J34"/>
    <mergeCell ref="C51:E51"/>
    <mergeCell ref="K51:L51"/>
    <mergeCell ref="C52:E52"/>
    <mergeCell ref="K52:L52"/>
    <mergeCell ref="E55:K55"/>
    <mergeCell ref="E58:K58"/>
    <mergeCell ref="C48:E48"/>
    <mergeCell ref="K48:L48"/>
    <mergeCell ref="C49:E49"/>
    <mergeCell ref="K49:L49"/>
    <mergeCell ref="C50:E50"/>
    <mergeCell ref="K50:L50"/>
    <mergeCell ref="C44:E44"/>
  </mergeCells>
  <printOptions horizontalCentered="1" verticalCentered="1"/>
  <pageMargins left="0.5" right="0.5" top="0.5" bottom="0.5" header="0" footer="0"/>
  <pageSetup paperSize="3" scale="65"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workbookViewId="0">
      <selection activeCell="E61" sqref="E61:K61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8" customHeight="1" thickTop="1">
      <c r="A2" s="36"/>
      <c r="B2" s="37"/>
      <c r="C2" s="371" t="s">
        <v>578</v>
      </c>
      <c r="D2" s="371"/>
      <c r="E2" s="371"/>
      <c r="F2" s="371"/>
      <c r="G2" s="371"/>
      <c r="H2" s="371"/>
      <c r="I2" s="371"/>
      <c r="J2" s="371"/>
      <c r="K2" s="371"/>
      <c r="L2" s="371"/>
      <c r="M2" s="4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C7" s="373" t="s">
        <v>107</v>
      </c>
      <c r="D7" s="374"/>
      <c r="E7" s="46"/>
      <c r="F7" s="47"/>
      <c r="G7" s="373" t="s">
        <v>108</v>
      </c>
      <c r="H7" s="374"/>
      <c r="I7" s="48"/>
      <c r="J7" s="48"/>
      <c r="K7" s="373" t="s">
        <v>109</v>
      </c>
      <c r="L7" s="374"/>
      <c r="M7" s="49"/>
      <c r="N7" s="41"/>
    </row>
    <row r="8" spans="1:14" ht="14.15" customHeight="1">
      <c r="A8" s="36"/>
      <c r="B8" s="51"/>
      <c r="C8" s="345" t="s">
        <v>130</v>
      </c>
      <c r="D8" s="346"/>
      <c r="E8" s="52"/>
      <c r="F8" s="53"/>
      <c r="G8" s="345" t="s">
        <v>406</v>
      </c>
      <c r="H8" s="346"/>
      <c r="I8" s="54"/>
      <c r="J8" s="54"/>
      <c r="K8" s="345" t="s">
        <v>159</v>
      </c>
      <c r="L8" s="346"/>
      <c r="M8" s="43"/>
      <c r="N8" s="41"/>
    </row>
    <row r="9" spans="1:14" ht="14.15" customHeight="1">
      <c r="A9" s="36"/>
      <c r="B9" s="51"/>
      <c r="C9" s="345" t="s">
        <v>405</v>
      </c>
      <c r="D9" s="346"/>
      <c r="E9" s="52"/>
      <c r="F9" s="53"/>
      <c r="G9" s="345" t="s">
        <v>407</v>
      </c>
      <c r="H9" s="346"/>
      <c r="I9" s="54"/>
      <c r="J9" s="54"/>
      <c r="K9" s="345" t="s">
        <v>412</v>
      </c>
      <c r="L9" s="346"/>
      <c r="M9" s="43"/>
      <c r="N9" s="41"/>
    </row>
    <row r="10" spans="1:14" ht="14.15" customHeight="1">
      <c r="A10" s="36"/>
      <c r="B10" s="51"/>
      <c r="C10" s="345" t="s">
        <v>157</v>
      </c>
      <c r="D10" s="346"/>
      <c r="E10" s="52"/>
      <c r="F10" s="53"/>
      <c r="G10" s="345" t="s">
        <v>158</v>
      </c>
      <c r="H10" s="346"/>
      <c r="I10" s="54"/>
      <c r="J10" s="54"/>
      <c r="K10" s="345" t="s">
        <v>411</v>
      </c>
      <c r="L10" s="346"/>
      <c r="M10" s="43"/>
      <c r="N10" s="41"/>
    </row>
    <row r="11" spans="1:14" ht="14.15" customHeight="1">
      <c r="A11" s="36"/>
      <c r="B11" s="51"/>
      <c r="C11" s="54"/>
      <c r="D11" s="55"/>
      <c r="E11" s="54"/>
      <c r="F11" s="54"/>
      <c r="G11" s="54"/>
      <c r="H11" s="54"/>
      <c r="I11" s="54"/>
      <c r="J11" s="53"/>
      <c r="K11" s="345" t="s">
        <v>413</v>
      </c>
      <c r="L11" s="346"/>
      <c r="M11" s="43"/>
      <c r="N11" s="41"/>
    </row>
    <row r="12" spans="1:14" ht="14.15" customHeight="1">
      <c r="A12" s="36"/>
      <c r="B12" s="51"/>
      <c r="C12" s="56"/>
      <c r="D12" s="56"/>
      <c r="E12" s="56"/>
      <c r="F12" s="56"/>
      <c r="G12" s="56"/>
      <c r="H12" s="56"/>
      <c r="I12" s="56"/>
      <c r="J12" s="57"/>
      <c r="K12" s="56"/>
      <c r="L12" s="56"/>
      <c r="M12" s="43"/>
      <c r="N12" s="41"/>
    </row>
    <row r="13" spans="1:14" ht="14.15" customHeight="1">
      <c r="A13" s="36"/>
      <c r="B13" s="51"/>
      <c r="C13" s="256" t="s">
        <v>295</v>
      </c>
      <c r="D13" s="256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60"/>
      <c r="N13" s="41"/>
    </row>
    <row r="14" spans="1:14" ht="14.15" customHeight="1">
      <c r="A14" s="36"/>
      <c r="B14" s="51"/>
      <c r="C14" s="61">
        <v>42195</v>
      </c>
      <c r="D14" s="62">
        <v>0.4375</v>
      </c>
      <c r="E14" s="63">
        <v>2</v>
      </c>
      <c r="F14" s="63">
        <v>6</v>
      </c>
      <c r="G14" s="343" t="str">
        <f>C9</f>
        <v>Colibri Nortac BU15</v>
      </c>
      <c r="H14" s="344"/>
      <c r="I14" s="343" t="str">
        <f>G10</f>
        <v>SU South Blue B00</v>
      </c>
      <c r="J14" s="343"/>
      <c r="K14" s="64">
        <v>1</v>
      </c>
      <c r="L14" s="64" t="s">
        <v>303</v>
      </c>
      <c r="M14" s="65"/>
      <c r="N14" s="41"/>
    </row>
    <row r="15" spans="1:14" ht="14.15" customHeight="1">
      <c r="A15" s="36"/>
      <c r="B15" s="51"/>
      <c r="C15" s="61">
        <v>42195</v>
      </c>
      <c r="D15" s="62">
        <v>0.44791666666666669</v>
      </c>
      <c r="E15" s="63">
        <v>3</v>
      </c>
      <c r="F15" s="63">
        <v>2</v>
      </c>
      <c r="G15" s="343" t="str">
        <f>G8</f>
        <v>Kent United B00 White</v>
      </c>
      <c r="H15" s="344"/>
      <c r="I15" s="343" t="str">
        <f>G9</f>
        <v>Newport FC B00 Cosmos</v>
      </c>
      <c r="J15" s="343"/>
      <c r="K15" s="64">
        <v>1</v>
      </c>
      <c r="L15" s="64" t="s">
        <v>304</v>
      </c>
      <c r="M15" s="65"/>
      <c r="N15" s="41"/>
    </row>
    <row r="16" spans="1:14" ht="14.15" customHeight="1">
      <c r="A16" s="36"/>
      <c r="B16" s="51"/>
      <c r="C16" s="61">
        <v>42195</v>
      </c>
      <c r="D16" s="62">
        <v>0.48958333333333331</v>
      </c>
      <c r="E16" s="63">
        <v>2</v>
      </c>
      <c r="F16" s="63">
        <v>5</v>
      </c>
      <c r="G16" s="343" t="str">
        <f>K8</f>
        <v>SU B00 NE Blue</v>
      </c>
      <c r="H16" s="344"/>
      <c r="I16" s="343" t="str">
        <f>K10</f>
        <v>SU Shoreline B00 Blue</v>
      </c>
      <c r="J16" s="343"/>
      <c r="K16" s="64">
        <v>1</v>
      </c>
      <c r="L16" s="64" t="s">
        <v>306</v>
      </c>
      <c r="M16" s="65"/>
      <c r="N16" s="41"/>
    </row>
    <row r="17" spans="1:14" ht="14.15" customHeight="1">
      <c r="A17" s="36"/>
      <c r="B17" s="51"/>
      <c r="C17" s="61">
        <v>42195</v>
      </c>
      <c r="D17" s="62">
        <v>0.75</v>
      </c>
      <c r="E17" s="63">
        <v>4</v>
      </c>
      <c r="F17" s="63">
        <v>0</v>
      </c>
      <c r="G17" s="343" t="str">
        <f>K9</f>
        <v>The Black Mambas</v>
      </c>
      <c r="H17" s="344"/>
      <c r="I17" s="343" t="str">
        <f>K11</f>
        <v>UPSC Lightning Blue</v>
      </c>
      <c r="J17" s="343"/>
      <c r="K17" s="64">
        <v>2</v>
      </c>
      <c r="L17" s="64" t="s">
        <v>306</v>
      </c>
      <c r="M17" s="65"/>
      <c r="N17" s="41"/>
    </row>
    <row r="18" spans="1:14" ht="14.15" customHeight="1">
      <c r="A18" s="36"/>
      <c r="B18" s="51"/>
      <c r="C18" s="66"/>
      <c r="D18" s="67"/>
      <c r="E18" s="68"/>
      <c r="F18" s="68"/>
      <c r="G18" s="69"/>
      <c r="H18" s="70"/>
      <c r="I18" s="69"/>
      <c r="J18" s="69"/>
      <c r="K18" s="71"/>
      <c r="L18" s="71"/>
      <c r="M18" s="65"/>
      <c r="N18" s="41"/>
    </row>
    <row r="19" spans="1:14" ht="14.15" customHeight="1">
      <c r="A19" s="36"/>
      <c r="B19" s="51"/>
      <c r="C19" s="61">
        <v>42196</v>
      </c>
      <c r="D19" s="62">
        <v>0.33333333333333331</v>
      </c>
      <c r="E19" s="63">
        <v>1</v>
      </c>
      <c r="F19" s="63">
        <v>2</v>
      </c>
      <c r="G19" s="343" t="str">
        <f>C10</f>
        <v>SU West B00 Blue</v>
      </c>
      <c r="H19" s="344"/>
      <c r="I19" s="343" t="str">
        <f>G8</f>
        <v>Kent United B00 White</v>
      </c>
      <c r="J19" s="343"/>
      <c r="K19" s="64">
        <v>2</v>
      </c>
      <c r="L19" s="64" t="s">
        <v>303</v>
      </c>
      <c r="M19" s="65"/>
      <c r="N19" s="41"/>
    </row>
    <row r="20" spans="1:14" ht="14.15" customHeight="1">
      <c r="A20" s="36"/>
      <c r="B20" s="51"/>
      <c r="C20" s="61">
        <v>42196</v>
      </c>
      <c r="D20" s="62">
        <v>0.33333333333333331</v>
      </c>
      <c r="E20" s="63">
        <v>2</v>
      </c>
      <c r="F20" s="63">
        <v>0</v>
      </c>
      <c r="G20" s="343" t="str">
        <f>C8</f>
        <v>Breakers Black Andersson</v>
      </c>
      <c r="H20" s="344"/>
      <c r="I20" s="343" t="str">
        <f>C9</f>
        <v>Colibri Nortac BU15</v>
      </c>
      <c r="J20" s="343"/>
      <c r="K20" s="64">
        <v>7</v>
      </c>
      <c r="L20" s="64" t="s">
        <v>302</v>
      </c>
      <c r="M20" s="65"/>
      <c r="N20" s="41"/>
    </row>
    <row r="21" spans="1:14" ht="14.15" customHeight="1">
      <c r="A21" s="36"/>
      <c r="B21" s="51"/>
      <c r="C21" s="61">
        <v>42196</v>
      </c>
      <c r="D21" s="62">
        <v>0.33333333333333331</v>
      </c>
      <c r="E21" s="63">
        <v>11</v>
      </c>
      <c r="F21" s="63">
        <v>1</v>
      </c>
      <c r="G21" s="343" t="str">
        <f>G9</f>
        <v>Newport FC B00 Cosmos</v>
      </c>
      <c r="H21" s="344"/>
      <c r="I21" s="343" t="str">
        <f>G10</f>
        <v>SU South Blue B00</v>
      </c>
      <c r="J21" s="343"/>
      <c r="K21" s="64">
        <v>3</v>
      </c>
      <c r="L21" s="64" t="s">
        <v>304</v>
      </c>
      <c r="M21" s="65"/>
      <c r="N21" s="41"/>
    </row>
    <row r="22" spans="1:14" ht="14.15" customHeight="1">
      <c r="A22" s="36"/>
      <c r="B22" s="51"/>
      <c r="C22" s="61">
        <v>42196</v>
      </c>
      <c r="D22" s="62">
        <v>0.4375</v>
      </c>
      <c r="E22" s="63">
        <v>1</v>
      </c>
      <c r="F22" s="63">
        <v>1</v>
      </c>
      <c r="G22" s="343" t="str">
        <f>K10</f>
        <v>SU Shoreline B00 Blue</v>
      </c>
      <c r="H22" s="344"/>
      <c r="I22" s="343" t="str">
        <f>K11</f>
        <v>UPSC Lightning Blue</v>
      </c>
      <c r="J22" s="343"/>
      <c r="K22" s="64">
        <v>0</v>
      </c>
      <c r="L22" s="64" t="s">
        <v>305</v>
      </c>
      <c r="M22" s="65"/>
      <c r="N22" s="41"/>
    </row>
    <row r="23" spans="1:14">
      <c r="A23" s="36"/>
      <c r="B23" s="51"/>
      <c r="C23" s="61">
        <v>42196</v>
      </c>
      <c r="D23" s="62">
        <v>0.48958333333333331</v>
      </c>
      <c r="E23" s="63">
        <v>1</v>
      </c>
      <c r="F23" s="63">
        <v>1</v>
      </c>
      <c r="G23" s="343" t="str">
        <f>K8</f>
        <v>SU B00 NE Blue</v>
      </c>
      <c r="H23" s="344"/>
      <c r="I23" s="343" t="str">
        <f>K9</f>
        <v>The Black Mambas</v>
      </c>
      <c r="J23" s="343"/>
      <c r="K23" s="64">
        <v>0</v>
      </c>
      <c r="L23" s="64" t="s">
        <v>305</v>
      </c>
      <c r="M23" s="65"/>
      <c r="N23" s="41"/>
    </row>
    <row r="24" spans="1:14" ht="14.15" customHeight="1">
      <c r="A24" s="36"/>
      <c r="B24" s="51"/>
      <c r="C24" s="66"/>
      <c r="D24" s="67"/>
      <c r="E24" s="68"/>
      <c r="F24" s="68"/>
      <c r="G24" s="69"/>
      <c r="H24" s="70"/>
      <c r="I24" s="69"/>
      <c r="J24" s="69"/>
      <c r="K24" s="71"/>
      <c r="L24" s="71"/>
      <c r="M24" s="65"/>
      <c r="N24" s="41"/>
    </row>
    <row r="25" spans="1:14" ht="14.15" customHeight="1">
      <c r="A25" s="36"/>
      <c r="B25" s="51"/>
      <c r="C25" s="61">
        <v>42196</v>
      </c>
      <c r="D25" s="62">
        <v>0.59375</v>
      </c>
      <c r="E25" s="63">
        <v>1</v>
      </c>
      <c r="F25" s="63">
        <v>4</v>
      </c>
      <c r="G25" s="343" t="str">
        <f>C9</f>
        <v>Colibri Nortac BU15</v>
      </c>
      <c r="H25" s="344"/>
      <c r="I25" s="343" t="str">
        <f>C10</f>
        <v>SU West B00 Blue</v>
      </c>
      <c r="J25" s="343"/>
      <c r="K25" s="64">
        <v>0</v>
      </c>
      <c r="L25" s="64" t="s">
        <v>302</v>
      </c>
      <c r="M25" s="65"/>
      <c r="N25" s="41"/>
    </row>
    <row r="26" spans="1:14" ht="14.15" customHeight="1">
      <c r="A26" s="36"/>
      <c r="B26" s="51"/>
      <c r="C26" s="61">
        <v>42196</v>
      </c>
      <c r="D26" s="62">
        <v>0.59375</v>
      </c>
      <c r="E26" s="63">
        <v>11</v>
      </c>
      <c r="F26" s="63">
        <v>5</v>
      </c>
      <c r="G26" s="343" t="str">
        <f>G9</f>
        <v>Newport FC B00 Cosmos</v>
      </c>
      <c r="H26" s="344"/>
      <c r="I26" s="343" t="str">
        <f>C8</f>
        <v>Breakers Black Andersson</v>
      </c>
      <c r="J26" s="343"/>
      <c r="K26" s="64">
        <v>0</v>
      </c>
      <c r="L26" s="64" t="s">
        <v>303</v>
      </c>
      <c r="M26" s="65"/>
      <c r="N26" s="41"/>
    </row>
    <row r="27" spans="1:14" ht="14.15" customHeight="1">
      <c r="A27" s="36"/>
      <c r="B27" s="51"/>
      <c r="C27" s="61">
        <v>42196</v>
      </c>
      <c r="D27" s="62">
        <v>0.64583333333333337</v>
      </c>
      <c r="E27" s="63">
        <v>1</v>
      </c>
      <c r="F27" s="63">
        <v>2</v>
      </c>
      <c r="G27" s="343" t="str">
        <f>G10</f>
        <v>SU South Blue B00</v>
      </c>
      <c r="H27" s="344"/>
      <c r="I27" s="343" t="str">
        <f>G8</f>
        <v>Kent United B00 White</v>
      </c>
      <c r="J27" s="343"/>
      <c r="K27" s="64">
        <v>0</v>
      </c>
      <c r="L27" s="64" t="s">
        <v>304</v>
      </c>
      <c r="M27" s="65"/>
      <c r="N27" s="41"/>
    </row>
    <row r="28" spans="1:14" ht="14.15" customHeight="1">
      <c r="A28" s="36"/>
      <c r="B28" s="51"/>
      <c r="C28" s="61">
        <v>42196</v>
      </c>
      <c r="D28" s="62">
        <v>0.85416666666666663</v>
      </c>
      <c r="E28" s="63">
        <v>3</v>
      </c>
      <c r="F28" s="63">
        <v>2</v>
      </c>
      <c r="G28" s="343" t="str">
        <f>K9</f>
        <v>The Black Mambas</v>
      </c>
      <c r="H28" s="344"/>
      <c r="I28" s="343" t="str">
        <f>K10</f>
        <v>SU Shoreline B00 Blue</v>
      </c>
      <c r="J28" s="343"/>
      <c r="K28" s="64">
        <v>1</v>
      </c>
      <c r="L28" s="64" t="s">
        <v>306</v>
      </c>
      <c r="M28" s="65"/>
      <c r="N28" s="41"/>
    </row>
    <row r="29" spans="1:14" ht="14.15" customHeight="1">
      <c r="A29" s="36"/>
      <c r="B29" s="51"/>
      <c r="C29" s="61">
        <v>42196</v>
      </c>
      <c r="D29" s="62">
        <v>0.85416666666666663</v>
      </c>
      <c r="E29" s="63">
        <v>4</v>
      </c>
      <c r="F29" s="63">
        <v>0</v>
      </c>
      <c r="G29" s="343" t="str">
        <f>K11</f>
        <v>UPSC Lightning Blue</v>
      </c>
      <c r="H29" s="344"/>
      <c r="I29" s="343" t="str">
        <f>K8</f>
        <v>SU B00 NE Blue</v>
      </c>
      <c r="J29" s="343"/>
      <c r="K29" s="64">
        <v>3</v>
      </c>
      <c r="L29" s="64" t="s">
        <v>306</v>
      </c>
      <c r="M29" s="65"/>
      <c r="N29" s="41"/>
    </row>
    <row r="30" spans="1:14" ht="14.15" customHeight="1">
      <c r="A30" s="36"/>
      <c r="B30" s="51"/>
      <c r="C30" s="66"/>
      <c r="D30" s="67"/>
      <c r="E30" s="68"/>
      <c r="F30" s="68"/>
      <c r="G30" s="69"/>
      <c r="H30" s="70"/>
      <c r="I30" s="69"/>
      <c r="J30" s="69"/>
      <c r="K30" s="71"/>
      <c r="L30" s="71"/>
      <c r="M30" s="65"/>
      <c r="N30" s="41"/>
    </row>
    <row r="31" spans="1:14">
      <c r="A31" s="36"/>
      <c r="B31" s="51"/>
      <c r="C31" s="61">
        <v>42197</v>
      </c>
      <c r="D31" s="62">
        <v>0.38541666666666669</v>
      </c>
      <c r="E31" s="63">
        <v>3</v>
      </c>
      <c r="F31" s="63">
        <v>0</v>
      </c>
      <c r="G31" s="343" t="str">
        <f>C8</f>
        <v>Breakers Black Andersson</v>
      </c>
      <c r="H31" s="344"/>
      <c r="I31" s="343" t="str">
        <f>C10</f>
        <v>SU West B00 Blue</v>
      </c>
      <c r="J31" s="343"/>
      <c r="K31" s="64">
        <v>4</v>
      </c>
      <c r="L31" s="64" t="s">
        <v>302</v>
      </c>
      <c r="M31" s="65"/>
      <c r="N31" s="41"/>
    </row>
    <row r="32" spans="1:14" ht="14.15" customHeight="1">
      <c r="A32" s="36"/>
      <c r="B32" s="51"/>
      <c r="C32" s="66"/>
      <c r="D32" s="67"/>
      <c r="E32" s="68"/>
      <c r="F32" s="68"/>
      <c r="G32" s="69"/>
      <c r="H32" s="70"/>
      <c r="I32" s="69"/>
      <c r="J32" s="69"/>
      <c r="K32" s="71"/>
      <c r="L32" s="71"/>
      <c r="M32" s="65"/>
      <c r="N32" s="41"/>
    </row>
    <row r="33" spans="1:14" ht="14.15" customHeight="1">
      <c r="A33" s="36"/>
      <c r="B33" s="51"/>
      <c r="C33" s="61">
        <v>42197</v>
      </c>
      <c r="D33" s="62">
        <v>0.48958333333333331</v>
      </c>
      <c r="E33" s="63">
        <v>11</v>
      </c>
      <c r="F33" s="63"/>
      <c r="G33" s="343" t="s">
        <v>307</v>
      </c>
      <c r="H33" s="344"/>
      <c r="I33" s="343" t="s">
        <v>308</v>
      </c>
      <c r="J33" s="343"/>
      <c r="K33" s="64"/>
      <c r="L33" s="64" t="s">
        <v>309</v>
      </c>
      <c r="M33" s="65"/>
      <c r="N33" s="41"/>
    </row>
    <row r="34" spans="1:14" ht="14.15" customHeight="1">
      <c r="A34" s="36"/>
      <c r="B34" s="51"/>
      <c r="C34" s="61">
        <v>42197</v>
      </c>
      <c r="D34" s="62">
        <v>0.55208333333333337</v>
      </c>
      <c r="E34" s="63">
        <v>11</v>
      </c>
      <c r="F34" s="63"/>
      <c r="G34" s="343" t="s">
        <v>310</v>
      </c>
      <c r="H34" s="344"/>
      <c r="I34" s="343" t="s">
        <v>311</v>
      </c>
      <c r="J34" s="343"/>
      <c r="K34" s="64"/>
      <c r="L34" s="64" t="s">
        <v>309</v>
      </c>
      <c r="M34" s="65"/>
      <c r="N34" s="41"/>
    </row>
    <row r="35" spans="1:14" ht="14.15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5" customHeight="1">
      <c r="A36" s="36"/>
      <c r="B36" s="51"/>
      <c r="C36" s="61">
        <v>42197</v>
      </c>
      <c r="D36" s="62">
        <v>0.69791666666666663</v>
      </c>
      <c r="E36" s="63">
        <v>11</v>
      </c>
      <c r="F36" s="63"/>
      <c r="G36" s="343" t="s">
        <v>312</v>
      </c>
      <c r="H36" s="344"/>
      <c r="I36" s="343" t="s">
        <v>313</v>
      </c>
      <c r="J36" s="343"/>
      <c r="K36" s="64"/>
      <c r="L36" s="64" t="s">
        <v>314</v>
      </c>
      <c r="M36" s="65"/>
      <c r="N36" s="41"/>
    </row>
    <row r="37" spans="1:14" ht="14.15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5" customHeight="1">
      <c r="A38" s="36"/>
      <c r="B38" s="51"/>
      <c r="C38" s="376" t="s">
        <v>315</v>
      </c>
      <c r="D38" s="376"/>
      <c r="E38" s="376"/>
      <c r="F38" s="257" t="s">
        <v>316</v>
      </c>
      <c r="G38" s="258" t="s">
        <v>317</v>
      </c>
      <c r="H38" s="259" t="s">
        <v>318</v>
      </c>
      <c r="I38" s="258" t="s">
        <v>319</v>
      </c>
      <c r="J38" s="259" t="s">
        <v>320</v>
      </c>
      <c r="K38" s="384" t="s">
        <v>321</v>
      </c>
      <c r="L38" s="385"/>
      <c r="M38" s="43"/>
      <c r="N38" s="41"/>
    </row>
    <row r="39" spans="1:14" ht="14.15" customHeight="1">
      <c r="A39" s="36"/>
      <c r="B39" s="51"/>
      <c r="C39" s="340" t="str">
        <f>C8</f>
        <v>Breakers Black Andersson</v>
      </c>
      <c r="D39" s="340"/>
      <c r="E39" s="340"/>
      <c r="F39" s="75">
        <v>0</v>
      </c>
      <c r="G39" s="76">
        <v>0</v>
      </c>
      <c r="H39" s="76">
        <v>0</v>
      </c>
      <c r="I39" s="76"/>
      <c r="J39" s="76"/>
      <c r="K39" s="378">
        <v>0</v>
      </c>
      <c r="L39" s="379"/>
      <c r="M39" s="43"/>
      <c r="N39" s="41"/>
    </row>
    <row r="40" spans="1:14" ht="14.15" customHeight="1">
      <c r="A40" s="36"/>
      <c r="B40" s="51"/>
      <c r="C40" s="340" t="str">
        <f>C9</f>
        <v>Colibri Nortac BU15</v>
      </c>
      <c r="D40" s="340"/>
      <c r="E40" s="340"/>
      <c r="F40" s="75">
        <v>9</v>
      </c>
      <c r="G40" s="76">
        <v>10</v>
      </c>
      <c r="H40" s="76">
        <v>10</v>
      </c>
      <c r="I40" s="76"/>
      <c r="J40" s="76"/>
      <c r="K40" s="378">
        <v>29</v>
      </c>
      <c r="L40" s="379"/>
      <c r="M40" s="43"/>
      <c r="N40" s="41"/>
    </row>
    <row r="41" spans="1:14" ht="14.15" customHeight="1">
      <c r="A41" s="36"/>
      <c r="B41" s="51"/>
      <c r="C41" s="340" t="str">
        <f>C10</f>
        <v>SU West B00 Blue</v>
      </c>
      <c r="D41" s="340"/>
      <c r="E41" s="340"/>
      <c r="F41" s="75">
        <v>5</v>
      </c>
      <c r="G41" s="76">
        <v>0</v>
      </c>
      <c r="H41" s="76">
        <v>10</v>
      </c>
      <c r="I41" s="76"/>
      <c r="J41" s="76"/>
      <c r="K41" s="378">
        <v>15</v>
      </c>
      <c r="L41" s="379"/>
      <c r="M41" s="43"/>
      <c r="N41" s="41"/>
    </row>
    <row r="42" spans="1:14" ht="8.15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5" customHeight="1">
      <c r="A43" s="36"/>
      <c r="B43" s="51"/>
      <c r="C43" s="376" t="s">
        <v>126</v>
      </c>
      <c r="D43" s="376"/>
      <c r="E43" s="376"/>
      <c r="F43" s="257" t="s">
        <v>316</v>
      </c>
      <c r="G43" s="258" t="s">
        <v>317</v>
      </c>
      <c r="H43" s="259" t="s">
        <v>318</v>
      </c>
      <c r="I43" s="258" t="s">
        <v>319</v>
      </c>
      <c r="J43" s="259" t="s">
        <v>320</v>
      </c>
      <c r="K43" s="384" t="s">
        <v>321</v>
      </c>
      <c r="L43" s="385"/>
      <c r="M43" s="43"/>
      <c r="N43" s="41"/>
    </row>
    <row r="44" spans="1:14" ht="14.15" customHeight="1">
      <c r="A44" s="36"/>
      <c r="B44" s="51"/>
      <c r="C44" s="340" t="str">
        <f>G8</f>
        <v>Kent United B00 White</v>
      </c>
      <c r="D44" s="340"/>
      <c r="E44" s="340"/>
      <c r="F44" s="76">
        <v>8</v>
      </c>
      <c r="G44" s="76">
        <v>5</v>
      </c>
      <c r="H44" s="76">
        <v>0</v>
      </c>
      <c r="I44" s="76"/>
      <c r="J44" s="76"/>
      <c r="K44" s="378">
        <v>13</v>
      </c>
      <c r="L44" s="379"/>
      <c r="M44" s="43"/>
      <c r="N44" s="41"/>
    </row>
    <row r="45" spans="1:14" ht="14.15" customHeight="1">
      <c r="A45" s="36"/>
      <c r="B45" s="51"/>
      <c r="C45" s="340" t="str">
        <f>G9</f>
        <v>Newport FC B00 Cosmos</v>
      </c>
      <c r="D45" s="340"/>
      <c r="E45" s="340"/>
      <c r="F45" s="76">
        <v>1</v>
      </c>
      <c r="G45" s="76">
        <v>1</v>
      </c>
      <c r="H45" s="76">
        <v>10</v>
      </c>
      <c r="I45" s="76"/>
      <c r="J45" s="76"/>
      <c r="K45" s="378">
        <v>12</v>
      </c>
      <c r="L45" s="379"/>
      <c r="M45" s="43"/>
      <c r="N45" s="41"/>
    </row>
    <row r="46" spans="1:14" ht="14.15" customHeight="1">
      <c r="A46" s="36"/>
      <c r="B46" s="51"/>
      <c r="C46" s="340" t="str">
        <f>G10</f>
        <v>SU South Blue B00</v>
      </c>
      <c r="D46" s="340"/>
      <c r="E46" s="340"/>
      <c r="F46" s="76">
        <v>1</v>
      </c>
      <c r="G46" s="76">
        <v>9</v>
      </c>
      <c r="H46" s="76">
        <v>9</v>
      </c>
      <c r="I46" s="76"/>
      <c r="J46" s="76"/>
      <c r="K46" s="378">
        <v>19</v>
      </c>
      <c r="L46" s="379"/>
      <c r="M46" s="43"/>
      <c r="N46" s="41"/>
    </row>
    <row r="47" spans="1:14" ht="8.15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5" customHeight="1">
      <c r="A48" s="36"/>
      <c r="B48" s="51"/>
      <c r="C48" s="376" t="s">
        <v>16</v>
      </c>
      <c r="D48" s="376"/>
      <c r="E48" s="376"/>
      <c r="F48" s="257" t="s">
        <v>316</v>
      </c>
      <c r="G48" s="258" t="s">
        <v>317</v>
      </c>
      <c r="H48" s="259" t="s">
        <v>318</v>
      </c>
      <c r="I48" s="258" t="s">
        <v>319</v>
      </c>
      <c r="J48" s="259" t="s">
        <v>320</v>
      </c>
      <c r="K48" s="384" t="s">
        <v>321</v>
      </c>
      <c r="L48" s="385"/>
      <c r="M48" s="43"/>
      <c r="N48" s="41"/>
    </row>
    <row r="49" spans="1:14" ht="14.15" customHeight="1">
      <c r="A49" s="36"/>
      <c r="B49" s="51"/>
      <c r="C49" s="340" t="str">
        <f>K8</f>
        <v>SU B00 NE Blue</v>
      </c>
      <c r="D49" s="340"/>
      <c r="E49" s="340"/>
      <c r="F49" s="76">
        <v>9</v>
      </c>
      <c r="G49" s="76">
        <v>8</v>
      </c>
      <c r="H49" s="76">
        <v>10</v>
      </c>
      <c r="I49" s="76"/>
      <c r="J49" s="76"/>
      <c r="K49" s="378">
        <v>27</v>
      </c>
      <c r="L49" s="379"/>
      <c r="M49" s="43"/>
      <c r="N49" s="41"/>
    </row>
    <row r="50" spans="1:14" ht="14.15" customHeight="1">
      <c r="A50" s="36"/>
      <c r="B50" s="51"/>
      <c r="C50" s="340" t="str">
        <f>K9</f>
        <v>The Black Mambas</v>
      </c>
      <c r="D50" s="340"/>
      <c r="E50" s="340"/>
      <c r="F50" s="76">
        <v>0</v>
      </c>
      <c r="G50" s="76">
        <v>0</v>
      </c>
      <c r="H50" s="76">
        <v>8</v>
      </c>
      <c r="I50" s="76"/>
      <c r="J50" s="76"/>
      <c r="K50" s="378">
        <v>8</v>
      </c>
      <c r="L50" s="379"/>
      <c r="M50" s="43"/>
      <c r="N50" s="41"/>
    </row>
    <row r="51" spans="1:14" ht="14.15" customHeight="1">
      <c r="A51" s="36"/>
      <c r="B51" s="51"/>
      <c r="C51" s="340" t="str">
        <f>K10</f>
        <v>SU Shoreline B00 Blue</v>
      </c>
      <c r="D51" s="340"/>
      <c r="E51" s="340"/>
      <c r="F51" s="76">
        <v>1</v>
      </c>
      <c r="G51" s="76">
        <v>8</v>
      </c>
      <c r="H51" s="76">
        <v>1</v>
      </c>
      <c r="I51" s="76"/>
      <c r="J51" s="76"/>
      <c r="K51" s="378">
        <v>10</v>
      </c>
      <c r="L51" s="379"/>
      <c r="M51" s="43"/>
      <c r="N51" s="41"/>
    </row>
    <row r="52" spans="1:14" ht="14.15" customHeight="1">
      <c r="A52" s="36"/>
      <c r="B52" s="51"/>
      <c r="C52" s="340" t="str">
        <f>K11</f>
        <v>UPSC Lightning Blue</v>
      </c>
      <c r="D52" s="340"/>
      <c r="E52" s="340"/>
      <c r="F52" s="76">
        <v>9</v>
      </c>
      <c r="G52" s="76">
        <v>0</v>
      </c>
      <c r="H52" s="76">
        <v>0</v>
      </c>
      <c r="I52" s="76"/>
      <c r="J52" s="76"/>
      <c r="K52" s="378">
        <v>9</v>
      </c>
      <c r="L52" s="379"/>
      <c r="M52" s="43"/>
      <c r="N52" s="41"/>
    </row>
    <row r="53" spans="1:14" ht="14.15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5" customHeight="1">
      <c r="A54" s="36"/>
      <c r="B54" s="51"/>
      <c r="C54" s="79"/>
      <c r="D54" s="162" t="s">
        <v>324</v>
      </c>
      <c r="E54" s="44"/>
      <c r="F54" s="44"/>
      <c r="G54" s="44"/>
      <c r="H54" s="44"/>
      <c r="I54" s="44"/>
      <c r="J54" s="44"/>
      <c r="K54" s="44"/>
      <c r="L54" s="79"/>
      <c r="M54" s="43"/>
      <c r="N54" s="41"/>
    </row>
    <row r="55" spans="1:14" ht="14.15" customHeight="1">
      <c r="A55" s="36"/>
      <c r="B55" s="51"/>
      <c r="C55" s="81"/>
      <c r="D55" s="140"/>
      <c r="E55" s="355" t="s">
        <v>610</v>
      </c>
      <c r="F55" s="355"/>
      <c r="G55" s="355"/>
      <c r="H55" s="355"/>
      <c r="I55" s="355"/>
      <c r="J55" s="355"/>
      <c r="K55" s="355"/>
      <c r="L55" s="79"/>
      <c r="M55" s="43"/>
      <c r="N55" s="41"/>
    </row>
    <row r="56" spans="1:14" ht="7.5" customHeight="1">
      <c r="A56" s="36"/>
      <c r="B56" s="51"/>
      <c r="C56" s="81"/>
      <c r="D56" s="140"/>
      <c r="E56" s="136"/>
      <c r="F56" s="136"/>
      <c r="G56" s="136"/>
      <c r="H56" s="136"/>
      <c r="I56" s="136"/>
      <c r="J56" s="136"/>
      <c r="K56" s="136"/>
      <c r="L56" s="79"/>
      <c r="M56" s="43"/>
      <c r="N56" s="41"/>
    </row>
    <row r="57" spans="1:14" ht="14.15" customHeight="1">
      <c r="A57" s="36"/>
      <c r="B57" s="51"/>
      <c r="C57" s="81"/>
      <c r="D57" s="140" t="s">
        <v>326</v>
      </c>
      <c r="E57" s="44"/>
      <c r="F57" s="44"/>
      <c r="G57" s="44"/>
      <c r="H57" s="44"/>
      <c r="I57" s="44"/>
      <c r="J57" s="44"/>
      <c r="K57" s="44"/>
      <c r="L57" s="79"/>
      <c r="M57" s="43"/>
      <c r="N57" s="41"/>
    </row>
    <row r="58" spans="1:14" ht="14.15" customHeight="1">
      <c r="A58" s="36"/>
      <c r="B58" s="51"/>
      <c r="C58" s="81"/>
      <c r="D58" s="140"/>
      <c r="E58" s="355" t="s">
        <v>611</v>
      </c>
      <c r="F58" s="355"/>
      <c r="G58" s="355"/>
      <c r="H58" s="355"/>
      <c r="I58" s="355"/>
      <c r="J58" s="355"/>
      <c r="K58" s="355"/>
      <c r="L58" s="79"/>
      <c r="M58" s="43"/>
      <c r="N58" s="41"/>
    </row>
    <row r="59" spans="1:14" ht="14.15" customHeight="1">
      <c r="A59" s="36"/>
      <c r="B59" s="51"/>
      <c r="C59" s="81"/>
      <c r="D59" s="140"/>
      <c r="E59" s="136"/>
      <c r="F59" s="136"/>
      <c r="G59" s="136"/>
      <c r="H59" s="136"/>
      <c r="I59" s="136"/>
      <c r="J59" s="136"/>
      <c r="K59" s="136"/>
      <c r="L59" s="79"/>
      <c r="M59" s="43"/>
      <c r="N59" s="41"/>
    </row>
    <row r="60" spans="1:14" ht="14.15" customHeight="1">
      <c r="A60" s="36"/>
      <c r="B60" s="51"/>
      <c r="C60" s="81"/>
      <c r="D60" s="140" t="s">
        <v>314</v>
      </c>
      <c r="E60" s="44"/>
      <c r="F60" s="44"/>
      <c r="G60" s="44"/>
      <c r="H60" s="44"/>
      <c r="I60" s="44"/>
      <c r="J60" s="44"/>
      <c r="K60" s="44"/>
      <c r="L60" s="79"/>
      <c r="M60" s="43"/>
      <c r="N60" s="41"/>
    </row>
    <row r="61" spans="1:14" ht="14.15" customHeight="1">
      <c r="A61" s="36"/>
      <c r="B61" s="51"/>
      <c r="C61" s="81"/>
      <c r="D61" s="141"/>
      <c r="E61" s="355" t="s">
        <v>631</v>
      </c>
      <c r="F61" s="355"/>
      <c r="G61" s="355"/>
      <c r="H61" s="355"/>
      <c r="I61" s="355"/>
      <c r="J61" s="355"/>
      <c r="K61" s="355"/>
      <c r="L61" s="79"/>
      <c r="M61" s="43"/>
      <c r="N61" s="41"/>
    </row>
    <row r="62" spans="1:14">
      <c r="A62" s="36"/>
      <c r="B62" s="51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43"/>
      <c r="N62" s="41"/>
    </row>
    <row r="63" spans="1:14">
      <c r="A63" s="36"/>
      <c r="B63" s="42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43"/>
      <c r="N63" s="41"/>
    </row>
    <row r="64" spans="1:14">
      <c r="A64" s="36"/>
      <c r="B64" s="42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 ht="13.5" thickBot="1">
      <c r="A70" s="36"/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7"/>
      <c r="N70" s="41"/>
    </row>
    <row r="71" spans="1:14" ht="29.15" customHeight="1" thickTop="1" thickBot="1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90"/>
    </row>
    <row r="72" spans="1:14" ht="13.5" thickTop="1"/>
  </sheetData>
  <mergeCells count="82">
    <mergeCell ref="C52:E52"/>
    <mergeCell ref="E55:K55"/>
    <mergeCell ref="E58:K58"/>
    <mergeCell ref="E61:K61"/>
    <mergeCell ref="C45:E45"/>
    <mergeCell ref="C46:E46"/>
    <mergeCell ref="C48:E48"/>
    <mergeCell ref="C49:E49"/>
    <mergeCell ref="C50:E50"/>
    <mergeCell ref="C51:E51"/>
    <mergeCell ref="K50:L50"/>
    <mergeCell ref="K51:L51"/>
    <mergeCell ref="K52:L52"/>
    <mergeCell ref="C44:E44"/>
    <mergeCell ref="G33:H33"/>
    <mergeCell ref="I33:J33"/>
    <mergeCell ref="G34:H34"/>
    <mergeCell ref="I34:J34"/>
    <mergeCell ref="G36:H36"/>
    <mergeCell ref="I36:J36"/>
    <mergeCell ref="C38:E38"/>
    <mergeCell ref="C39:E39"/>
    <mergeCell ref="C40:E40"/>
    <mergeCell ref="C41:E41"/>
    <mergeCell ref="C43:E43"/>
    <mergeCell ref="G29:H29"/>
    <mergeCell ref="I29:J29"/>
    <mergeCell ref="G14:H14"/>
    <mergeCell ref="I14:J14"/>
    <mergeCell ref="G31:H31"/>
    <mergeCell ref="I31:J31"/>
    <mergeCell ref="G15:H15"/>
    <mergeCell ref="I15:J15"/>
    <mergeCell ref="G16:H16"/>
    <mergeCell ref="I16:J16"/>
    <mergeCell ref="G17:H17"/>
    <mergeCell ref="I17:J17"/>
    <mergeCell ref="G26:H26"/>
    <mergeCell ref="I26:J26"/>
    <mergeCell ref="G27:H27"/>
    <mergeCell ref="I27:J27"/>
    <mergeCell ref="G28:H28"/>
    <mergeCell ref="I28:J28"/>
    <mergeCell ref="G23:H23"/>
    <mergeCell ref="I23:J23"/>
    <mergeCell ref="G22:H22"/>
    <mergeCell ref="I22:J22"/>
    <mergeCell ref="G25:H25"/>
    <mergeCell ref="I25:J25"/>
    <mergeCell ref="G20:H20"/>
    <mergeCell ref="I20:J20"/>
    <mergeCell ref="G19:H19"/>
    <mergeCell ref="I19:J19"/>
    <mergeCell ref="G21:H21"/>
    <mergeCell ref="I21:J21"/>
    <mergeCell ref="C10:D10"/>
    <mergeCell ref="G10:H10"/>
    <mergeCell ref="K10:L10"/>
    <mergeCell ref="K11:L11"/>
    <mergeCell ref="G13:H13"/>
    <mergeCell ref="I13:J13"/>
    <mergeCell ref="C8:D8"/>
    <mergeCell ref="G8:H8"/>
    <mergeCell ref="K8:L8"/>
    <mergeCell ref="C9:D9"/>
    <mergeCell ref="G9:H9"/>
    <mergeCell ref="K9:L9"/>
    <mergeCell ref="C3:L5"/>
    <mergeCell ref="C7:D7"/>
    <mergeCell ref="G7:H7"/>
    <mergeCell ref="K7:L7"/>
    <mergeCell ref="C2:L2"/>
    <mergeCell ref="K38:L38"/>
    <mergeCell ref="K39:L39"/>
    <mergeCell ref="K40:L40"/>
    <mergeCell ref="K41:L41"/>
    <mergeCell ref="K43:L43"/>
    <mergeCell ref="K44:L44"/>
    <mergeCell ref="K45:L45"/>
    <mergeCell ref="K46:L46"/>
    <mergeCell ref="K48:L48"/>
    <mergeCell ref="K49:L49"/>
  </mergeCells>
  <phoneticPr fontId="44" type="noConversion"/>
  <printOptions horizontalCentered="1" verticalCentered="1"/>
  <pageMargins left="0.5" right="0.5" top="0.5" bottom="0.5" header="0" footer="0"/>
  <pageSetup paperSize="3" scale="65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showGridLines="0" workbookViewId="0">
      <selection activeCell="E35" sqref="E35:K35"/>
    </sheetView>
  </sheetViews>
  <sheetFormatPr defaultColWidth="8.81640625" defaultRowHeight="12.5"/>
  <cols>
    <col min="1" max="2" width="4.81640625" style="95" customWidth="1"/>
    <col min="3" max="12" width="10" style="95" customWidth="1"/>
    <col min="13" max="14" width="4.81640625" style="95" customWidth="1"/>
    <col min="15" max="256" width="8.81640625" style="95"/>
    <col min="257" max="258" width="4.81640625" style="95" customWidth="1"/>
    <col min="259" max="268" width="10" style="95" customWidth="1"/>
    <col min="269" max="270" width="4.81640625" style="95" customWidth="1"/>
    <col min="271" max="512" width="8.81640625" style="95"/>
    <col min="513" max="514" width="4.81640625" style="95" customWidth="1"/>
    <col min="515" max="524" width="10" style="95" customWidth="1"/>
    <col min="525" max="526" width="4.81640625" style="95" customWidth="1"/>
    <col min="527" max="768" width="8.81640625" style="95"/>
    <col min="769" max="770" width="4.81640625" style="95" customWidth="1"/>
    <col min="771" max="780" width="10" style="95" customWidth="1"/>
    <col min="781" max="782" width="4.81640625" style="95" customWidth="1"/>
    <col min="783" max="1024" width="8.81640625" style="95"/>
    <col min="1025" max="1026" width="4.81640625" style="95" customWidth="1"/>
    <col min="1027" max="1036" width="10" style="95" customWidth="1"/>
    <col min="1037" max="1038" width="4.81640625" style="95" customWidth="1"/>
    <col min="1039" max="1280" width="8.81640625" style="95"/>
    <col min="1281" max="1282" width="4.81640625" style="95" customWidth="1"/>
    <col min="1283" max="1292" width="10" style="95" customWidth="1"/>
    <col min="1293" max="1294" width="4.81640625" style="95" customWidth="1"/>
    <col min="1295" max="1536" width="8.81640625" style="95"/>
    <col min="1537" max="1538" width="4.81640625" style="95" customWidth="1"/>
    <col min="1539" max="1548" width="10" style="95" customWidth="1"/>
    <col min="1549" max="1550" width="4.81640625" style="95" customWidth="1"/>
    <col min="1551" max="1792" width="8.81640625" style="95"/>
    <col min="1793" max="1794" width="4.81640625" style="95" customWidth="1"/>
    <col min="1795" max="1804" width="10" style="95" customWidth="1"/>
    <col min="1805" max="1806" width="4.81640625" style="95" customWidth="1"/>
    <col min="1807" max="2048" width="8.81640625" style="95"/>
    <col min="2049" max="2050" width="4.81640625" style="95" customWidth="1"/>
    <col min="2051" max="2060" width="10" style="95" customWidth="1"/>
    <col min="2061" max="2062" width="4.81640625" style="95" customWidth="1"/>
    <col min="2063" max="2304" width="8.81640625" style="95"/>
    <col min="2305" max="2306" width="4.81640625" style="95" customWidth="1"/>
    <col min="2307" max="2316" width="10" style="95" customWidth="1"/>
    <col min="2317" max="2318" width="4.81640625" style="95" customWidth="1"/>
    <col min="2319" max="2560" width="8.81640625" style="95"/>
    <col min="2561" max="2562" width="4.81640625" style="95" customWidth="1"/>
    <col min="2563" max="2572" width="10" style="95" customWidth="1"/>
    <col min="2573" max="2574" width="4.81640625" style="95" customWidth="1"/>
    <col min="2575" max="2816" width="8.81640625" style="95"/>
    <col min="2817" max="2818" width="4.81640625" style="95" customWidth="1"/>
    <col min="2819" max="2828" width="10" style="95" customWidth="1"/>
    <col min="2829" max="2830" width="4.81640625" style="95" customWidth="1"/>
    <col min="2831" max="3072" width="8.81640625" style="95"/>
    <col min="3073" max="3074" width="4.81640625" style="95" customWidth="1"/>
    <col min="3075" max="3084" width="10" style="95" customWidth="1"/>
    <col min="3085" max="3086" width="4.81640625" style="95" customWidth="1"/>
    <col min="3087" max="3328" width="8.81640625" style="95"/>
    <col min="3329" max="3330" width="4.81640625" style="95" customWidth="1"/>
    <col min="3331" max="3340" width="10" style="95" customWidth="1"/>
    <col min="3341" max="3342" width="4.81640625" style="95" customWidth="1"/>
    <col min="3343" max="3584" width="8.81640625" style="95"/>
    <col min="3585" max="3586" width="4.81640625" style="95" customWidth="1"/>
    <col min="3587" max="3596" width="10" style="95" customWidth="1"/>
    <col min="3597" max="3598" width="4.81640625" style="95" customWidth="1"/>
    <col min="3599" max="3840" width="8.81640625" style="95"/>
    <col min="3841" max="3842" width="4.81640625" style="95" customWidth="1"/>
    <col min="3843" max="3852" width="10" style="95" customWidth="1"/>
    <col min="3853" max="3854" width="4.81640625" style="95" customWidth="1"/>
    <col min="3855" max="4096" width="8.81640625" style="95"/>
    <col min="4097" max="4098" width="4.81640625" style="95" customWidth="1"/>
    <col min="4099" max="4108" width="10" style="95" customWidth="1"/>
    <col min="4109" max="4110" width="4.81640625" style="95" customWidth="1"/>
    <col min="4111" max="4352" width="8.81640625" style="95"/>
    <col min="4353" max="4354" width="4.81640625" style="95" customWidth="1"/>
    <col min="4355" max="4364" width="10" style="95" customWidth="1"/>
    <col min="4365" max="4366" width="4.81640625" style="95" customWidth="1"/>
    <col min="4367" max="4608" width="8.81640625" style="95"/>
    <col min="4609" max="4610" width="4.81640625" style="95" customWidth="1"/>
    <col min="4611" max="4620" width="10" style="95" customWidth="1"/>
    <col min="4621" max="4622" width="4.81640625" style="95" customWidth="1"/>
    <col min="4623" max="4864" width="8.81640625" style="95"/>
    <col min="4865" max="4866" width="4.81640625" style="95" customWidth="1"/>
    <col min="4867" max="4876" width="10" style="95" customWidth="1"/>
    <col min="4877" max="4878" width="4.81640625" style="95" customWidth="1"/>
    <col min="4879" max="5120" width="8.81640625" style="95"/>
    <col min="5121" max="5122" width="4.81640625" style="95" customWidth="1"/>
    <col min="5123" max="5132" width="10" style="95" customWidth="1"/>
    <col min="5133" max="5134" width="4.81640625" style="95" customWidth="1"/>
    <col min="5135" max="5376" width="8.81640625" style="95"/>
    <col min="5377" max="5378" width="4.81640625" style="95" customWidth="1"/>
    <col min="5379" max="5388" width="10" style="95" customWidth="1"/>
    <col min="5389" max="5390" width="4.81640625" style="95" customWidth="1"/>
    <col min="5391" max="5632" width="8.81640625" style="95"/>
    <col min="5633" max="5634" width="4.81640625" style="95" customWidth="1"/>
    <col min="5635" max="5644" width="10" style="95" customWidth="1"/>
    <col min="5645" max="5646" width="4.81640625" style="95" customWidth="1"/>
    <col min="5647" max="5888" width="8.81640625" style="95"/>
    <col min="5889" max="5890" width="4.81640625" style="95" customWidth="1"/>
    <col min="5891" max="5900" width="10" style="95" customWidth="1"/>
    <col min="5901" max="5902" width="4.81640625" style="95" customWidth="1"/>
    <col min="5903" max="6144" width="8.81640625" style="95"/>
    <col min="6145" max="6146" width="4.81640625" style="95" customWidth="1"/>
    <col min="6147" max="6156" width="10" style="95" customWidth="1"/>
    <col min="6157" max="6158" width="4.81640625" style="95" customWidth="1"/>
    <col min="6159" max="6400" width="8.81640625" style="95"/>
    <col min="6401" max="6402" width="4.81640625" style="95" customWidth="1"/>
    <col min="6403" max="6412" width="10" style="95" customWidth="1"/>
    <col min="6413" max="6414" width="4.81640625" style="95" customWidth="1"/>
    <col min="6415" max="6656" width="8.81640625" style="95"/>
    <col min="6657" max="6658" width="4.81640625" style="95" customWidth="1"/>
    <col min="6659" max="6668" width="10" style="95" customWidth="1"/>
    <col min="6669" max="6670" width="4.81640625" style="95" customWidth="1"/>
    <col min="6671" max="6912" width="8.81640625" style="95"/>
    <col min="6913" max="6914" width="4.81640625" style="95" customWidth="1"/>
    <col min="6915" max="6924" width="10" style="95" customWidth="1"/>
    <col min="6925" max="6926" width="4.81640625" style="95" customWidth="1"/>
    <col min="6927" max="7168" width="8.81640625" style="95"/>
    <col min="7169" max="7170" width="4.81640625" style="95" customWidth="1"/>
    <col min="7171" max="7180" width="10" style="95" customWidth="1"/>
    <col min="7181" max="7182" width="4.81640625" style="95" customWidth="1"/>
    <col min="7183" max="7424" width="8.81640625" style="95"/>
    <col min="7425" max="7426" width="4.81640625" style="95" customWidth="1"/>
    <col min="7427" max="7436" width="10" style="95" customWidth="1"/>
    <col min="7437" max="7438" width="4.81640625" style="95" customWidth="1"/>
    <col min="7439" max="7680" width="8.81640625" style="95"/>
    <col min="7681" max="7682" width="4.81640625" style="95" customWidth="1"/>
    <col min="7683" max="7692" width="10" style="95" customWidth="1"/>
    <col min="7693" max="7694" width="4.81640625" style="95" customWidth="1"/>
    <col min="7695" max="7936" width="8.81640625" style="95"/>
    <col min="7937" max="7938" width="4.81640625" style="95" customWidth="1"/>
    <col min="7939" max="7948" width="10" style="95" customWidth="1"/>
    <col min="7949" max="7950" width="4.81640625" style="95" customWidth="1"/>
    <col min="7951" max="8192" width="8.81640625" style="95"/>
    <col min="8193" max="8194" width="4.81640625" style="95" customWidth="1"/>
    <col min="8195" max="8204" width="10" style="95" customWidth="1"/>
    <col min="8205" max="8206" width="4.81640625" style="95" customWidth="1"/>
    <col min="8207" max="8448" width="8.81640625" style="95"/>
    <col min="8449" max="8450" width="4.81640625" style="95" customWidth="1"/>
    <col min="8451" max="8460" width="10" style="95" customWidth="1"/>
    <col min="8461" max="8462" width="4.81640625" style="95" customWidth="1"/>
    <col min="8463" max="8704" width="8.81640625" style="95"/>
    <col min="8705" max="8706" width="4.81640625" style="95" customWidth="1"/>
    <col min="8707" max="8716" width="10" style="95" customWidth="1"/>
    <col min="8717" max="8718" width="4.81640625" style="95" customWidth="1"/>
    <col min="8719" max="8960" width="8.81640625" style="95"/>
    <col min="8961" max="8962" width="4.81640625" style="95" customWidth="1"/>
    <col min="8963" max="8972" width="10" style="95" customWidth="1"/>
    <col min="8973" max="8974" width="4.81640625" style="95" customWidth="1"/>
    <col min="8975" max="9216" width="8.81640625" style="95"/>
    <col min="9217" max="9218" width="4.81640625" style="95" customWidth="1"/>
    <col min="9219" max="9228" width="10" style="95" customWidth="1"/>
    <col min="9229" max="9230" width="4.81640625" style="95" customWidth="1"/>
    <col min="9231" max="9472" width="8.81640625" style="95"/>
    <col min="9473" max="9474" width="4.81640625" style="95" customWidth="1"/>
    <col min="9475" max="9484" width="10" style="95" customWidth="1"/>
    <col min="9485" max="9486" width="4.81640625" style="95" customWidth="1"/>
    <col min="9487" max="9728" width="8.81640625" style="95"/>
    <col min="9729" max="9730" width="4.81640625" style="95" customWidth="1"/>
    <col min="9731" max="9740" width="10" style="95" customWidth="1"/>
    <col min="9741" max="9742" width="4.81640625" style="95" customWidth="1"/>
    <col min="9743" max="9984" width="8.81640625" style="95"/>
    <col min="9985" max="9986" width="4.81640625" style="95" customWidth="1"/>
    <col min="9987" max="9996" width="10" style="95" customWidth="1"/>
    <col min="9997" max="9998" width="4.81640625" style="95" customWidth="1"/>
    <col min="9999" max="10240" width="8.81640625" style="95"/>
    <col min="10241" max="10242" width="4.81640625" style="95" customWidth="1"/>
    <col min="10243" max="10252" width="10" style="95" customWidth="1"/>
    <col min="10253" max="10254" width="4.81640625" style="95" customWidth="1"/>
    <col min="10255" max="10496" width="8.81640625" style="95"/>
    <col min="10497" max="10498" width="4.81640625" style="95" customWidth="1"/>
    <col min="10499" max="10508" width="10" style="95" customWidth="1"/>
    <col min="10509" max="10510" width="4.81640625" style="95" customWidth="1"/>
    <col min="10511" max="10752" width="8.81640625" style="95"/>
    <col min="10753" max="10754" width="4.81640625" style="95" customWidth="1"/>
    <col min="10755" max="10764" width="10" style="95" customWidth="1"/>
    <col min="10765" max="10766" width="4.81640625" style="95" customWidth="1"/>
    <col min="10767" max="11008" width="8.81640625" style="95"/>
    <col min="11009" max="11010" width="4.81640625" style="95" customWidth="1"/>
    <col min="11011" max="11020" width="10" style="95" customWidth="1"/>
    <col min="11021" max="11022" width="4.81640625" style="95" customWidth="1"/>
    <col min="11023" max="11264" width="8.81640625" style="95"/>
    <col min="11265" max="11266" width="4.81640625" style="95" customWidth="1"/>
    <col min="11267" max="11276" width="10" style="95" customWidth="1"/>
    <col min="11277" max="11278" width="4.81640625" style="95" customWidth="1"/>
    <col min="11279" max="11520" width="8.81640625" style="95"/>
    <col min="11521" max="11522" width="4.81640625" style="95" customWidth="1"/>
    <col min="11523" max="11532" width="10" style="95" customWidth="1"/>
    <col min="11533" max="11534" width="4.81640625" style="95" customWidth="1"/>
    <col min="11535" max="11776" width="8.81640625" style="95"/>
    <col min="11777" max="11778" width="4.81640625" style="95" customWidth="1"/>
    <col min="11779" max="11788" width="10" style="95" customWidth="1"/>
    <col min="11789" max="11790" width="4.81640625" style="95" customWidth="1"/>
    <col min="11791" max="12032" width="8.81640625" style="95"/>
    <col min="12033" max="12034" width="4.81640625" style="95" customWidth="1"/>
    <col min="12035" max="12044" width="10" style="95" customWidth="1"/>
    <col min="12045" max="12046" width="4.81640625" style="95" customWidth="1"/>
    <col min="12047" max="12288" width="8.81640625" style="95"/>
    <col min="12289" max="12290" width="4.81640625" style="95" customWidth="1"/>
    <col min="12291" max="12300" width="10" style="95" customWidth="1"/>
    <col min="12301" max="12302" width="4.81640625" style="95" customWidth="1"/>
    <col min="12303" max="12544" width="8.81640625" style="95"/>
    <col min="12545" max="12546" width="4.81640625" style="95" customWidth="1"/>
    <col min="12547" max="12556" width="10" style="95" customWidth="1"/>
    <col min="12557" max="12558" width="4.81640625" style="95" customWidth="1"/>
    <col min="12559" max="12800" width="8.81640625" style="95"/>
    <col min="12801" max="12802" width="4.81640625" style="95" customWidth="1"/>
    <col min="12803" max="12812" width="10" style="95" customWidth="1"/>
    <col min="12813" max="12814" width="4.81640625" style="95" customWidth="1"/>
    <col min="12815" max="13056" width="8.81640625" style="95"/>
    <col min="13057" max="13058" width="4.81640625" style="95" customWidth="1"/>
    <col min="13059" max="13068" width="10" style="95" customWidth="1"/>
    <col min="13069" max="13070" width="4.81640625" style="95" customWidth="1"/>
    <col min="13071" max="13312" width="8.81640625" style="95"/>
    <col min="13313" max="13314" width="4.81640625" style="95" customWidth="1"/>
    <col min="13315" max="13324" width="10" style="95" customWidth="1"/>
    <col min="13325" max="13326" width="4.81640625" style="95" customWidth="1"/>
    <col min="13327" max="13568" width="8.81640625" style="95"/>
    <col min="13569" max="13570" width="4.81640625" style="95" customWidth="1"/>
    <col min="13571" max="13580" width="10" style="95" customWidth="1"/>
    <col min="13581" max="13582" width="4.81640625" style="95" customWidth="1"/>
    <col min="13583" max="13824" width="8.81640625" style="95"/>
    <col min="13825" max="13826" width="4.81640625" style="95" customWidth="1"/>
    <col min="13827" max="13836" width="10" style="95" customWidth="1"/>
    <col min="13837" max="13838" width="4.81640625" style="95" customWidth="1"/>
    <col min="13839" max="14080" width="8.81640625" style="95"/>
    <col min="14081" max="14082" width="4.81640625" style="95" customWidth="1"/>
    <col min="14083" max="14092" width="10" style="95" customWidth="1"/>
    <col min="14093" max="14094" width="4.81640625" style="95" customWidth="1"/>
    <col min="14095" max="14336" width="8.81640625" style="95"/>
    <col min="14337" max="14338" width="4.81640625" style="95" customWidth="1"/>
    <col min="14339" max="14348" width="10" style="95" customWidth="1"/>
    <col min="14349" max="14350" width="4.81640625" style="95" customWidth="1"/>
    <col min="14351" max="14592" width="8.81640625" style="95"/>
    <col min="14593" max="14594" width="4.81640625" style="95" customWidth="1"/>
    <col min="14595" max="14604" width="10" style="95" customWidth="1"/>
    <col min="14605" max="14606" width="4.81640625" style="95" customWidth="1"/>
    <col min="14607" max="14848" width="8.81640625" style="95"/>
    <col min="14849" max="14850" width="4.81640625" style="95" customWidth="1"/>
    <col min="14851" max="14860" width="10" style="95" customWidth="1"/>
    <col min="14861" max="14862" width="4.81640625" style="95" customWidth="1"/>
    <col min="14863" max="15104" width="8.81640625" style="95"/>
    <col min="15105" max="15106" width="4.81640625" style="95" customWidth="1"/>
    <col min="15107" max="15116" width="10" style="95" customWidth="1"/>
    <col min="15117" max="15118" width="4.81640625" style="95" customWidth="1"/>
    <col min="15119" max="15360" width="8.81640625" style="95"/>
    <col min="15361" max="15362" width="4.81640625" style="95" customWidth="1"/>
    <col min="15363" max="15372" width="10" style="95" customWidth="1"/>
    <col min="15373" max="15374" width="4.81640625" style="95" customWidth="1"/>
    <col min="15375" max="15616" width="8.81640625" style="95"/>
    <col min="15617" max="15618" width="4.81640625" style="95" customWidth="1"/>
    <col min="15619" max="15628" width="10" style="95" customWidth="1"/>
    <col min="15629" max="15630" width="4.81640625" style="95" customWidth="1"/>
    <col min="15631" max="15872" width="8.81640625" style="95"/>
    <col min="15873" max="15874" width="4.81640625" style="95" customWidth="1"/>
    <col min="15875" max="15884" width="10" style="95" customWidth="1"/>
    <col min="15885" max="15886" width="4.81640625" style="95" customWidth="1"/>
    <col min="15887" max="16128" width="8.81640625" style="95"/>
    <col min="16129" max="16130" width="4.81640625" style="95" customWidth="1"/>
    <col min="16131" max="16140" width="10" style="95" customWidth="1"/>
    <col min="16141" max="16142" width="4.81640625" style="95" customWidth="1"/>
    <col min="16143" max="16384" width="8.81640625" style="95"/>
  </cols>
  <sheetData>
    <row r="1" spans="1:14" ht="29.15" customHeight="1" thickTop="1" thickBo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4"/>
    </row>
    <row r="2" spans="1:14" ht="144" customHeight="1" thickTop="1">
      <c r="A2" s="96"/>
      <c r="B2" s="97"/>
      <c r="C2" s="371" t="s">
        <v>579</v>
      </c>
      <c r="D2" s="371"/>
      <c r="E2" s="371"/>
      <c r="F2" s="371"/>
      <c r="G2" s="371"/>
      <c r="H2" s="371"/>
      <c r="I2" s="371"/>
      <c r="J2" s="371"/>
      <c r="K2" s="371"/>
      <c r="L2" s="371"/>
      <c r="M2" s="100"/>
      <c r="N2" s="101"/>
    </row>
    <row r="3" spans="1:14" ht="15" customHeight="1">
      <c r="A3" s="102"/>
      <c r="B3" s="103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104"/>
      <c r="N3" s="101"/>
    </row>
    <row r="4" spans="1:14" ht="15" customHeight="1">
      <c r="A4" s="102"/>
      <c r="B4" s="103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104"/>
      <c r="N4" s="101"/>
    </row>
    <row r="5" spans="1:14" ht="15" customHeight="1">
      <c r="A5" s="102"/>
      <c r="B5" s="103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104"/>
      <c r="N5" s="101"/>
    </row>
    <row r="6" spans="1:14" ht="14.15" customHeight="1">
      <c r="A6" s="102"/>
      <c r="B6" s="10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  <c r="N6" s="101"/>
    </row>
    <row r="7" spans="1:14" ht="18" customHeight="1">
      <c r="A7" s="102"/>
      <c r="B7" s="103"/>
      <c r="C7" s="105"/>
      <c r="D7" s="105"/>
      <c r="E7" s="105"/>
      <c r="F7" s="105"/>
      <c r="G7" s="337" t="s">
        <v>167</v>
      </c>
      <c r="H7" s="338"/>
      <c r="I7" s="105"/>
      <c r="J7" s="105"/>
      <c r="K7" s="105"/>
      <c r="L7" s="105"/>
      <c r="M7" s="104"/>
      <c r="N7" s="101"/>
    </row>
    <row r="8" spans="1:14" ht="14.15" customHeight="1">
      <c r="A8" s="102"/>
      <c r="B8" s="103"/>
      <c r="C8" s="105"/>
      <c r="D8" s="105"/>
      <c r="E8" s="105"/>
      <c r="F8" s="105"/>
      <c r="G8" s="332" t="s">
        <v>414</v>
      </c>
      <c r="H8" s="333"/>
      <c r="I8" s="105"/>
      <c r="J8" s="105"/>
      <c r="K8" s="105"/>
      <c r="L8" s="105"/>
      <c r="M8" s="104"/>
      <c r="N8" s="101"/>
    </row>
    <row r="9" spans="1:14" ht="14.15" customHeight="1">
      <c r="A9" s="102"/>
      <c r="B9" s="103"/>
      <c r="C9" s="105"/>
      <c r="D9" s="105"/>
      <c r="E9" s="105"/>
      <c r="F9" s="105"/>
      <c r="G9" s="332" t="s">
        <v>415</v>
      </c>
      <c r="H9" s="333"/>
      <c r="I9" s="105"/>
      <c r="J9" s="105"/>
      <c r="K9" s="105"/>
      <c r="L9" s="105"/>
      <c r="M9" s="104"/>
      <c r="N9" s="101"/>
    </row>
    <row r="10" spans="1:14" ht="14.15" customHeight="1">
      <c r="A10" s="102"/>
      <c r="B10" s="103"/>
      <c r="C10" s="105"/>
      <c r="D10" s="105"/>
      <c r="E10" s="105"/>
      <c r="F10" s="105"/>
      <c r="G10" s="332" t="s">
        <v>172</v>
      </c>
      <c r="H10" s="333"/>
      <c r="I10" s="105"/>
      <c r="J10" s="105"/>
      <c r="K10" s="105"/>
      <c r="L10" s="105"/>
      <c r="M10" s="104"/>
      <c r="N10" s="101"/>
    </row>
    <row r="11" spans="1:14" ht="14.15" customHeight="1">
      <c r="A11" s="102"/>
      <c r="B11" s="103"/>
      <c r="C11" s="105"/>
      <c r="D11" s="105"/>
      <c r="E11" s="105"/>
      <c r="F11" s="105"/>
      <c r="G11" s="332" t="s">
        <v>417</v>
      </c>
      <c r="H11" s="333"/>
      <c r="I11" s="105"/>
      <c r="J11" s="105"/>
      <c r="K11" s="105"/>
      <c r="L11" s="105"/>
      <c r="M11" s="104"/>
      <c r="N11" s="101"/>
    </row>
    <row r="12" spans="1:14" ht="14.15" customHeight="1">
      <c r="A12" s="102"/>
      <c r="B12" s="10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4"/>
      <c r="N12" s="101"/>
    </row>
    <row r="13" spans="1:14" ht="14.15" customHeight="1">
      <c r="A13" s="102"/>
      <c r="B13" s="103"/>
      <c r="C13" s="108" t="s">
        <v>295</v>
      </c>
      <c r="D13" s="107" t="s">
        <v>296</v>
      </c>
      <c r="E13" s="108" t="s">
        <v>297</v>
      </c>
      <c r="F13" s="108" t="s">
        <v>168</v>
      </c>
      <c r="G13" s="339" t="s">
        <v>299</v>
      </c>
      <c r="H13" s="339"/>
      <c r="I13" s="339" t="s">
        <v>300</v>
      </c>
      <c r="J13" s="339"/>
      <c r="K13" s="108" t="s">
        <v>168</v>
      </c>
      <c r="L13" s="108" t="s">
        <v>301</v>
      </c>
      <c r="M13" s="104"/>
      <c r="N13" s="101"/>
    </row>
    <row r="14" spans="1:14" ht="14.15" customHeight="1">
      <c r="A14" s="102"/>
      <c r="B14" s="103"/>
      <c r="C14" s="143">
        <v>42195</v>
      </c>
      <c r="D14" s="144">
        <v>0.39583333333333331</v>
      </c>
      <c r="E14" s="145">
        <v>3</v>
      </c>
      <c r="F14" s="145">
        <v>0</v>
      </c>
      <c r="G14" s="323" t="str">
        <f>G8</f>
        <v>Crossfire Select B99 Enslow</v>
      </c>
      <c r="H14" s="323"/>
      <c r="I14" s="323" t="str">
        <f>G9</f>
        <v>FC Edmonds Forza</v>
      </c>
      <c r="J14" s="323"/>
      <c r="K14" s="109">
        <v>3</v>
      </c>
      <c r="L14" s="109" t="s">
        <v>302</v>
      </c>
      <c r="M14" s="104"/>
      <c r="N14" s="101"/>
    </row>
    <row r="15" spans="1:14" ht="14.15" customHeight="1">
      <c r="A15" s="102"/>
      <c r="B15" s="103"/>
      <c r="C15" s="143">
        <v>42195</v>
      </c>
      <c r="D15" s="144">
        <v>0.39583333333333331</v>
      </c>
      <c r="E15" s="145">
        <v>4</v>
      </c>
      <c r="F15" s="145">
        <v>0</v>
      </c>
      <c r="G15" s="323" t="str">
        <f>G10</f>
        <v>SU South B99 Blue</v>
      </c>
      <c r="H15" s="323"/>
      <c r="I15" s="323" t="str">
        <f>G11</f>
        <v>SU B99 Shoreline Blue</v>
      </c>
      <c r="J15" s="323"/>
      <c r="K15" s="109">
        <v>0</v>
      </c>
      <c r="L15" s="109" t="s">
        <v>302</v>
      </c>
      <c r="M15" s="104"/>
      <c r="N15" s="101"/>
    </row>
    <row r="16" spans="1:14" ht="7" hidden="1" customHeight="1">
      <c r="A16" s="102"/>
      <c r="B16" s="103"/>
      <c r="C16" s="146"/>
      <c r="D16" s="147"/>
      <c r="E16" s="148"/>
      <c r="F16" s="148"/>
      <c r="G16" s="110"/>
      <c r="H16" s="110"/>
      <c r="I16" s="110"/>
      <c r="J16" s="110"/>
      <c r="K16" s="111"/>
      <c r="L16" s="111"/>
      <c r="M16" s="104"/>
      <c r="N16" s="101"/>
    </row>
    <row r="17" spans="1:15" ht="14.15" hidden="1" customHeight="1">
      <c r="A17" s="102"/>
      <c r="B17" s="103"/>
      <c r="C17" s="143">
        <v>42195</v>
      </c>
      <c r="D17" s="144">
        <v>0.5625</v>
      </c>
      <c r="E17" s="145">
        <v>1</v>
      </c>
      <c r="F17" s="145"/>
      <c r="G17" s="323" t="str">
        <f>G8</f>
        <v>Crossfire Select B99 Enslow</v>
      </c>
      <c r="H17" s="323"/>
      <c r="I17" s="323">
        <f>G5</f>
        <v>0</v>
      </c>
      <c r="J17" s="323"/>
      <c r="K17" s="109"/>
      <c r="L17" s="109" t="s">
        <v>302</v>
      </c>
      <c r="M17" s="104"/>
      <c r="N17" s="101"/>
      <c r="O17" s="95" t="s">
        <v>62</v>
      </c>
    </row>
    <row r="18" spans="1:15" ht="14.15" hidden="1" customHeight="1">
      <c r="A18" s="102"/>
      <c r="B18" s="103"/>
      <c r="C18" s="143">
        <v>42195</v>
      </c>
      <c r="D18" s="144">
        <v>0.59375</v>
      </c>
      <c r="E18" s="145">
        <v>3</v>
      </c>
      <c r="F18" s="145"/>
      <c r="G18" s="323">
        <f>G6</f>
        <v>0</v>
      </c>
      <c r="H18" s="323"/>
      <c r="I18" s="323" t="str">
        <f>G7</f>
        <v>GROUP A</v>
      </c>
      <c r="J18" s="323"/>
      <c r="K18" s="109"/>
      <c r="L18" s="109" t="s">
        <v>302</v>
      </c>
      <c r="M18" s="104"/>
      <c r="N18" s="101"/>
      <c r="O18" s="95" t="s">
        <v>62</v>
      </c>
    </row>
    <row r="19" spans="1:15" ht="7" customHeight="1">
      <c r="A19" s="102"/>
      <c r="B19" s="103"/>
      <c r="C19" s="146"/>
      <c r="D19" s="147"/>
      <c r="E19" s="148"/>
      <c r="F19" s="148"/>
      <c r="G19" s="110"/>
      <c r="H19" s="110"/>
      <c r="I19" s="110"/>
      <c r="J19" s="110"/>
      <c r="K19" s="111"/>
      <c r="L19" s="111"/>
      <c r="M19" s="104"/>
      <c r="N19" s="101"/>
    </row>
    <row r="20" spans="1:15" ht="14.15" customHeight="1">
      <c r="A20" s="102"/>
      <c r="B20" s="103"/>
      <c r="C20" s="143">
        <v>42196</v>
      </c>
      <c r="D20" s="144">
        <v>0.59375</v>
      </c>
      <c r="E20" s="145">
        <v>2</v>
      </c>
      <c r="F20" s="145">
        <v>1</v>
      </c>
      <c r="G20" s="323" t="str">
        <f>G9</f>
        <v>FC Edmonds Forza</v>
      </c>
      <c r="H20" s="323"/>
      <c r="I20" s="323" t="str">
        <f>G11</f>
        <v>SU B99 Shoreline Blue</v>
      </c>
      <c r="J20" s="323"/>
      <c r="K20" s="109">
        <v>1</v>
      </c>
      <c r="L20" s="109" t="s">
        <v>302</v>
      </c>
      <c r="M20" s="104"/>
      <c r="N20" s="101"/>
    </row>
    <row r="21" spans="1:15" ht="14.15" customHeight="1">
      <c r="A21" s="102"/>
      <c r="B21" s="103"/>
      <c r="C21" s="143">
        <v>42196</v>
      </c>
      <c r="D21" s="144">
        <v>0.59375</v>
      </c>
      <c r="E21" s="145">
        <v>3</v>
      </c>
      <c r="F21" s="145">
        <v>0</v>
      </c>
      <c r="G21" s="323" t="str">
        <f>G8</f>
        <v>Crossfire Select B99 Enslow</v>
      </c>
      <c r="H21" s="323"/>
      <c r="I21" s="323" t="str">
        <f>G10</f>
        <v>SU South B99 Blue</v>
      </c>
      <c r="J21" s="323"/>
      <c r="K21" s="109">
        <v>2</v>
      </c>
      <c r="L21" s="109" t="s">
        <v>302</v>
      </c>
      <c r="M21" s="104"/>
      <c r="N21" s="101"/>
    </row>
    <row r="22" spans="1:15" ht="7" customHeight="1">
      <c r="A22" s="102"/>
      <c r="B22" s="103"/>
      <c r="C22" s="146"/>
      <c r="D22" s="147"/>
      <c r="E22" s="148"/>
      <c r="F22" s="148"/>
      <c r="G22" s="110"/>
      <c r="H22" s="110"/>
      <c r="I22" s="110"/>
      <c r="J22" s="110"/>
      <c r="K22" s="111"/>
      <c r="L22" s="111"/>
      <c r="M22" s="104"/>
      <c r="N22" s="101"/>
    </row>
    <row r="23" spans="1:15" ht="14.15" customHeight="1">
      <c r="A23" s="102"/>
      <c r="B23" s="103"/>
      <c r="C23" s="143">
        <v>42197</v>
      </c>
      <c r="D23" s="144">
        <v>0.33333333333333331</v>
      </c>
      <c r="E23" s="145">
        <v>3</v>
      </c>
      <c r="F23" s="145">
        <v>2</v>
      </c>
      <c r="G23" s="323" t="str">
        <f>G11</f>
        <v>SU B99 Shoreline Blue</v>
      </c>
      <c r="H23" s="323"/>
      <c r="I23" s="323" t="str">
        <f>G8</f>
        <v>Crossfire Select B99 Enslow</v>
      </c>
      <c r="J23" s="323"/>
      <c r="K23" s="109">
        <v>0</v>
      </c>
      <c r="L23" s="109" t="s">
        <v>302</v>
      </c>
      <c r="M23" s="104"/>
      <c r="N23" s="101"/>
    </row>
    <row r="24" spans="1:15" ht="14.15" customHeight="1">
      <c r="A24" s="102"/>
      <c r="B24" s="103"/>
      <c r="C24" s="143">
        <v>42197</v>
      </c>
      <c r="D24" s="144">
        <v>0.33333333333333331</v>
      </c>
      <c r="E24" s="145">
        <v>4</v>
      </c>
      <c r="F24" s="145">
        <v>2</v>
      </c>
      <c r="G24" s="323" t="str">
        <f>G9</f>
        <v>FC Edmonds Forza</v>
      </c>
      <c r="H24" s="323"/>
      <c r="I24" s="323" t="str">
        <f>G10</f>
        <v>SU South B99 Blue</v>
      </c>
      <c r="J24" s="323"/>
      <c r="K24" s="109">
        <v>1</v>
      </c>
      <c r="L24" s="109" t="s">
        <v>302</v>
      </c>
      <c r="M24" s="104"/>
      <c r="N24" s="101"/>
    </row>
    <row r="25" spans="1:15" ht="7" customHeight="1">
      <c r="A25" s="102"/>
      <c r="B25" s="103"/>
      <c r="C25" s="146"/>
      <c r="D25" s="147"/>
      <c r="E25" s="148"/>
      <c r="F25" s="148"/>
      <c r="G25" s="110"/>
      <c r="H25" s="110"/>
      <c r="I25" s="110"/>
      <c r="J25" s="110"/>
      <c r="K25" s="111"/>
      <c r="L25" s="111"/>
      <c r="M25" s="104"/>
      <c r="N25" s="101"/>
    </row>
    <row r="26" spans="1:15" ht="14.15" customHeight="1">
      <c r="A26" s="102"/>
      <c r="B26" s="103"/>
      <c r="C26" s="143">
        <v>42197</v>
      </c>
      <c r="D26" s="144">
        <v>0.55208333333333337</v>
      </c>
      <c r="E26" s="145">
        <v>2</v>
      </c>
      <c r="F26" s="145"/>
      <c r="G26" s="328" t="s">
        <v>184</v>
      </c>
      <c r="H26" s="328"/>
      <c r="I26" s="328" t="s">
        <v>185</v>
      </c>
      <c r="J26" s="328"/>
      <c r="K26" s="112"/>
      <c r="L26" s="109" t="s">
        <v>314</v>
      </c>
      <c r="M26" s="104"/>
      <c r="N26" s="101"/>
    </row>
    <row r="27" spans="1:15" ht="14.15" customHeight="1">
      <c r="A27" s="102"/>
      <c r="B27" s="103"/>
      <c r="C27" s="105"/>
      <c r="D27" s="105"/>
      <c r="E27" s="105"/>
      <c r="F27" s="210"/>
      <c r="G27" s="105"/>
      <c r="H27" s="105"/>
      <c r="I27" s="105"/>
      <c r="J27" s="105"/>
      <c r="K27" s="105"/>
      <c r="L27" s="105"/>
      <c r="M27" s="104"/>
      <c r="N27" s="101"/>
    </row>
    <row r="28" spans="1:15" ht="14.15" customHeight="1">
      <c r="A28" s="102"/>
      <c r="B28" s="103"/>
      <c r="C28" s="105"/>
      <c r="D28" s="329" t="s">
        <v>169</v>
      </c>
      <c r="E28" s="331"/>
      <c r="F28" s="113" t="s">
        <v>316</v>
      </c>
      <c r="G28" s="114" t="s">
        <v>170</v>
      </c>
      <c r="H28" s="114" t="s">
        <v>171</v>
      </c>
      <c r="I28" s="115" t="s">
        <v>319</v>
      </c>
      <c r="J28" s="114" t="s">
        <v>320</v>
      </c>
      <c r="K28" s="115" t="s">
        <v>321</v>
      </c>
      <c r="L28" s="105"/>
      <c r="M28" s="104"/>
      <c r="N28" s="101"/>
    </row>
    <row r="29" spans="1:15" ht="14.15" customHeight="1">
      <c r="A29" s="102"/>
      <c r="B29" s="103"/>
      <c r="C29" s="105"/>
      <c r="D29" s="353" t="str">
        <f>G8</f>
        <v>Crossfire Select B99 Enslow</v>
      </c>
      <c r="E29" s="354"/>
      <c r="F29" s="211">
        <v>0</v>
      </c>
      <c r="G29" s="211">
        <v>0</v>
      </c>
      <c r="H29" s="211">
        <v>0</v>
      </c>
      <c r="I29" s="211"/>
      <c r="J29" s="211"/>
      <c r="K29" s="211">
        <v>0</v>
      </c>
      <c r="L29" s="105"/>
      <c r="M29" s="104"/>
      <c r="N29" s="101"/>
    </row>
    <row r="30" spans="1:15" ht="14.15" customHeight="1">
      <c r="A30" s="102"/>
      <c r="B30" s="103"/>
      <c r="C30" s="105"/>
      <c r="D30" s="353" t="str">
        <f>G9</f>
        <v>FC Edmonds Forza</v>
      </c>
      <c r="E30" s="354"/>
      <c r="F30" s="211">
        <v>10</v>
      </c>
      <c r="G30" s="211">
        <v>4</v>
      </c>
      <c r="H30" s="211">
        <v>8</v>
      </c>
      <c r="I30" s="211"/>
      <c r="J30" s="211"/>
      <c r="K30" s="211">
        <v>22</v>
      </c>
      <c r="L30" s="105"/>
      <c r="M30" s="104"/>
      <c r="N30" s="101"/>
    </row>
    <row r="31" spans="1:15" ht="14.15" customHeight="1">
      <c r="A31" s="102"/>
      <c r="B31" s="103"/>
      <c r="C31" s="105"/>
      <c r="D31" s="353" t="str">
        <f>G10</f>
        <v>SU South B99 Blue</v>
      </c>
      <c r="E31" s="354"/>
      <c r="F31" s="211">
        <v>4</v>
      </c>
      <c r="G31" s="211">
        <v>9</v>
      </c>
      <c r="H31" s="211">
        <v>1</v>
      </c>
      <c r="I31" s="211"/>
      <c r="J31" s="211"/>
      <c r="K31" s="211">
        <v>14</v>
      </c>
      <c r="L31" s="105"/>
      <c r="M31" s="104"/>
      <c r="N31" s="101"/>
    </row>
    <row r="32" spans="1:15" ht="14.15" customHeight="1">
      <c r="A32" s="102"/>
      <c r="B32" s="103"/>
      <c r="C32" s="105"/>
      <c r="D32" s="353" t="str">
        <f>G11</f>
        <v>SU B99 Shoreline Blue</v>
      </c>
      <c r="E32" s="354"/>
      <c r="F32" s="211">
        <v>4</v>
      </c>
      <c r="G32" s="211">
        <v>4</v>
      </c>
      <c r="H32" s="211">
        <v>9</v>
      </c>
      <c r="I32" s="211"/>
      <c r="J32" s="211"/>
      <c r="K32" s="211">
        <v>17</v>
      </c>
      <c r="L32" s="105"/>
      <c r="M32" s="104"/>
      <c r="N32" s="101"/>
    </row>
    <row r="33" spans="1:14" ht="14.15" customHeight="1">
      <c r="A33" s="102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04"/>
      <c r="N33" s="101"/>
    </row>
    <row r="34" spans="1:14" ht="14.15" customHeight="1">
      <c r="A34" s="102"/>
      <c r="B34" s="117"/>
      <c r="C34" s="119"/>
      <c r="D34" s="120" t="s">
        <v>314</v>
      </c>
      <c r="E34" s="118"/>
      <c r="F34" s="118"/>
      <c r="G34" s="118"/>
      <c r="H34" s="118"/>
      <c r="I34" s="118"/>
      <c r="J34" s="118"/>
      <c r="K34" s="118"/>
      <c r="L34" s="118"/>
      <c r="M34" s="104"/>
      <c r="N34" s="101"/>
    </row>
    <row r="35" spans="1:14" ht="14.15" customHeight="1">
      <c r="A35" s="102"/>
      <c r="B35" s="117"/>
      <c r="C35" s="119"/>
      <c r="D35" s="121"/>
      <c r="E35" s="372" t="s">
        <v>612</v>
      </c>
      <c r="F35" s="372"/>
      <c r="G35" s="372"/>
      <c r="H35" s="372"/>
      <c r="I35" s="372"/>
      <c r="J35" s="372"/>
      <c r="K35" s="372"/>
      <c r="L35" s="118"/>
      <c r="M35" s="104"/>
      <c r="N35" s="101"/>
    </row>
    <row r="36" spans="1:14" ht="13">
      <c r="A36" s="102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04"/>
      <c r="N36" s="101"/>
    </row>
    <row r="37" spans="1:14" ht="13">
      <c r="A37" s="102"/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04"/>
      <c r="N37" s="101"/>
    </row>
    <row r="38" spans="1:14" ht="13">
      <c r="A38" s="102"/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04"/>
      <c r="N38" s="101"/>
    </row>
    <row r="39" spans="1:14" ht="13">
      <c r="A39" s="102"/>
      <c r="B39" s="10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4"/>
      <c r="N39" s="101"/>
    </row>
    <row r="40" spans="1:14" ht="13">
      <c r="A40" s="102"/>
      <c r="B40" s="103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4"/>
      <c r="N40" s="101"/>
    </row>
    <row r="41" spans="1:14" ht="13">
      <c r="A41" s="102"/>
      <c r="B41" s="103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4"/>
      <c r="N41" s="101"/>
    </row>
    <row r="42" spans="1:14" ht="13">
      <c r="A42" s="102"/>
      <c r="B42" s="103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4"/>
      <c r="N42" s="101"/>
    </row>
    <row r="43" spans="1:14" ht="13">
      <c r="A43" s="102"/>
      <c r="B43" s="10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4"/>
      <c r="N43" s="101"/>
    </row>
    <row r="44" spans="1:14" ht="13">
      <c r="A44" s="102"/>
      <c r="B44" s="10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4"/>
      <c r="N44" s="101"/>
    </row>
    <row r="45" spans="1:14" ht="13">
      <c r="A45" s="102"/>
      <c r="B45" s="10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4"/>
      <c r="N45" s="101"/>
    </row>
    <row r="46" spans="1:14" ht="13">
      <c r="A46" s="102"/>
      <c r="B46" s="103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4"/>
      <c r="N46" s="101"/>
    </row>
    <row r="47" spans="1:14" ht="13">
      <c r="A47" s="102"/>
      <c r="B47" s="103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4"/>
      <c r="N47" s="101"/>
    </row>
    <row r="48" spans="1:14" ht="13">
      <c r="A48" s="102"/>
      <c r="B48" s="103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4"/>
      <c r="N48" s="101"/>
    </row>
    <row r="49" spans="1:14" ht="13">
      <c r="A49" s="102"/>
      <c r="B49" s="103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4"/>
      <c r="N49" s="101"/>
    </row>
    <row r="50" spans="1:14" ht="13">
      <c r="A50" s="102"/>
      <c r="B50" s="103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04"/>
      <c r="N50" s="101"/>
    </row>
    <row r="51" spans="1:14" ht="13">
      <c r="A51" s="102"/>
      <c r="B51" s="103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04"/>
      <c r="N51" s="101"/>
    </row>
    <row r="52" spans="1:14" ht="13">
      <c r="A52" s="102"/>
      <c r="B52" s="103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04"/>
      <c r="N52" s="101"/>
    </row>
    <row r="53" spans="1:14" ht="13">
      <c r="A53" s="102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1"/>
    </row>
    <row r="54" spans="1:14" ht="13">
      <c r="A54" s="102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1"/>
    </row>
    <row r="55" spans="1:14" ht="13">
      <c r="A55" s="102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1"/>
    </row>
    <row r="56" spans="1:14" ht="13">
      <c r="A56" s="102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1"/>
    </row>
    <row r="57" spans="1:14" ht="13">
      <c r="A57" s="102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1"/>
    </row>
    <row r="58" spans="1:14" ht="13">
      <c r="A58" s="102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1"/>
    </row>
    <row r="59" spans="1:14" ht="13">
      <c r="A59" s="102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1"/>
    </row>
    <row r="60" spans="1:14" ht="13">
      <c r="A60" s="102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1"/>
    </row>
    <row r="61" spans="1:14" ht="13">
      <c r="A61" s="102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1"/>
    </row>
    <row r="62" spans="1:14" ht="13">
      <c r="A62" s="102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1"/>
    </row>
    <row r="63" spans="1:14" ht="13">
      <c r="A63" s="102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1"/>
    </row>
    <row r="64" spans="1:14" ht="13">
      <c r="A64" s="102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1"/>
    </row>
    <row r="65" spans="1:14" ht="13">
      <c r="A65" s="102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1"/>
    </row>
    <row r="66" spans="1:14" ht="13">
      <c r="A66" s="102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1"/>
    </row>
    <row r="67" spans="1:14" ht="13">
      <c r="A67" s="102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1"/>
    </row>
    <row r="68" spans="1:14" ht="13">
      <c r="A68" s="102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1"/>
    </row>
    <row r="69" spans="1:14" ht="13">
      <c r="A69" s="102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1"/>
    </row>
    <row r="70" spans="1:14" ht="13">
      <c r="A70" s="102"/>
      <c r="B70" s="10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1"/>
    </row>
    <row r="71" spans="1:14" ht="13">
      <c r="A71" s="102"/>
      <c r="B71" s="10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1"/>
    </row>
    <row r="72" spans="1:14" ht="13">
      <c r="A72" s="102"/>
      <c r="B72" s="10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1"/>
    </row>
    <row r="73" spans="1:14" ht="13">
      <c r="A73" s="102"/>
      <c r="B73" s="103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04"/>
      <c r="N73" s="101"/>
    </row>
    <row r="74" spans="1:14" ht="13">
      <c r="A74" s="102"/>
      <c r="B74" s="103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04"/>
      <c r="N74" s="101"/>
    </row>
    <row r="75" spans="1:14" ht="13">
      <c r="A75" s="102"/>
      <c r="B75" s="103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04"/>
      <c r="N75" s="101"/>
    </row>
    <row r="76" spans="1:14" ht="13.5" thickBot="1">
      <c r="A76" s="102"/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5"/>
      <c r="N76" s="101"/>
    </row>
    <row r="77" spans="1:14" ht="29.15" customHeight="1" thickTop="1" thickBot="1">
      <c r="A77" s="126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8"/>
    </row>
    <row r="78" spans="1:14" ht="13" thickTop="1"/>
  </sheetData>
  <mergeCells count="33">
    <mergeCell ref="E35:K35"/>
    <mergeCell ref="G23:H23"/>
    <mergeCell ref="I23:J23"/>
    <mergeCell ref="G24:H24"/>
    <mergeCell ref="I24:J24"/>
    <mergeCell ref="G26:H26"/>
    <mergeCell ref="I26:J26"/>
    <mergeCell ref="D28:E28"/>
    <mergeCell ref="D29:E29"/>
    <mergeCell ref="D30:E30"/>
    <mergeCell ref="D31:E31"/>
    <mergeCell ref="D32:E32"/>
    <mergeCell ref="G15:H15"/>
    <mergeCell ref="I15:J15"/>
    <mergeCell ref="G20:H20"/>
    <mergeCell ref="I20:J20"/>
    <mergeCell ref="G21:H21"/>
    <mergeCell ref="I21:J21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G9:H9"/>
    <mergeCell ref="C3:L5"/>
    <mergeCell ref="G7:H7"/>
    <mergeCell ref="G8:H8"/>
    <mergeCell ref="C2:L2"/>
  </mergeCells>
  <phoneticPr fontId="44" type="noConversion"/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B1" workbookViewId="0">
      <selection activeCell="E49" sqref="E49:K49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7" customHeight="1" thickTop="1">
      <c r="A2" s="36"/>
      <c r="B2" s="37"/>
      <c r="C2" s="394" t="s">
        <v>588</v>
      </c>
      <c r="D2" s="394"/>
      <c r="E2" s="394"/>
      <c r="F2" s="394"/>
      <c r="G2" s="394"/>
      <c r="H2" s="394"/>
      <c r="I2" s="394"/>
      <c r="J2" s="394"/>
      <c r="K2" s="394"/>
      <c r="L2" s="394"/>
      <c r="M2" s="13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82" t="s">
        <v>179</v>
      </c>
      <c r="F7" s="383"/>
      <c r="G7" s="44"/>
      <c r="H7" s="44"/>
      <c r="I7" s="382" t="s">
        <v>180</v>
      </c>
      <c r="J7" s="383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345" t="s">
        <v>418</v>
      </c>
      <c r="F8" s="346"/>
      <c r="G8" s="44"/>
      <c r="H8" s="44"/>
      <c r="I8" s="345" t="s">
        <v>423</v>
      </c>
      <c r="J8" s="346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345" t="s">
        <v>419</v>
      </c>
      <c r="F9" s="346"/>
      <c r="G9" s="44"/>
      <c r="H9" s="44"/>
      <c r="I9" s="345" t="s">
        <v>424</v>
      </c>
      <c r="J9" s="346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345" t="s">
        <v>420</v>
      </c>
      <c r="F10" s="346"/>
      <c r="G10" s="44"/>
      <c r="H10" s="44"/>
      <c r="I10" s="345" t="s">
        <v>166</v>
      </c>
      <c r="J10" s="346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345" t="s">
        <v>599</v>
      </c>
      <c r="F11" s="346"/>
      <c r="G11" s="44"/>
      <c r="H11" s="44"/>
      <c r="I11" s="345" t="s">
        <v>421</v>
      </c>
      <c r="J11" s="346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5" customHeight="1">
      <c r="A13" s="36"/>
      <c r="B13" s="42"/>
      <c r="C13" s="256" t="s">
        <v>295</v>
      </c>
      <c r="D13" s="260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43"/>
      <c r="N13" s="41"/>
    </row>
    <row r="14" spans="1:14" ht="14.15" customHeight="1">
      <c r="A14" s="36"/>
      <c r="B14" s="42"/>
      <c r="C14" s="61">
        <v>42195</v>
      </c>
      <c r="D14" s="62">
        <v>0.54166666666666663</v>
      </c>
      <c r="E14" s="63">
        <v>3</v>
      </c>
      <c r="F14" s="63">
        <v>1</v>
      </c>
      <c r="G14" s="343" t="str">
        <f>E8</f>
        <v>Crossfire Select B98 Lewis</v>
      </c>
      <c r="H14" s="344"/>
      <c r="I14" s="343" t="str">
        <f>E9</f>
        <v>MVP Rapids B99</v>
      </c>
      <c r="J14" s="343"/>
      <c r="K14" s="64">
        <v>3</v>
      </c>
      <c r="L14" s="213" t="s">
        <v>302</v>
      </c>
      <c r="M14" s="43"/>
      <c r="N14" s="41"/>
    </row>
    <row r="15" spans="1:14" ht="14.15" customHeight="1">
      <c r="A15" s="36"/>
      <c r="B15" s="42"/>
      <c r="C15" s="61">
        <v>42195</v>
      </c>
      <c r="D15" s="62">
        <v>0.54166666666666663</v>
      </c>
      <c r="E15" s="63">
        <v>4</v>
      </c>
      <c r="F15" s="63">
        <v>2</v>
      </c>
      <c r="G15" s="343" t="str">
        <f>I8</f>
        <v>Shoreline B97 Blue</v>
      </c>
      <c r="H15" s="344"/>
      <c r="I15" s="343" t="str">
        <f>I9</f>
        <v>WS Barca</v>
      </c>
      <c r="J15" s="343"/>
      <c r="K15" s="64">
        <v>1</v>
      </c>
      <c r="L15" s="213" t="s">
        <v>304</v>
      </c>
      <c r="M15" s="43"/>
      <c r="N15" s="41"/>
    </row>
    <row r="16" spans="1:14" ht="14.15" customHeight="1">
      <c r="A16" s="36"/>
      <c r="B16" s="42"/>
      <c r="C16" s="61">
        <v>42195</v>
      </c>
      <c r="D16" s="62">
        <v>0.59375</v>
      </c>
      <c r="E16" s="63">
        <v>3</v>
      </c>
      <c r="F16" s="63">
        <v>1</v>
      </c>
      <c r="G16" s="343" t="str">
        <f>I10</f>
        <v>ISC Gunners Select Vaska</v>
      </c>
      <c r="H16" s="344"/>
      <c r="I16" s="343" t="str">
        <f>I11</f>
        <v>Colibri Nortac BU19</v>
      </c>
      <c r="J16" s="343"/>
      <c r="K16" s="64">
        <v>3</v>
      </c>
      <c r="L16" s="213" t="s">
        <v>304</v>
      </c>
      <c r="M16" s="43"/>
      <c r="N16" s="41"/>
    </row>
    <row r="17" spans="1:14" ht="14.15" customHeight="1">
      <c r="A17" s="36"/>
      <c r="B17" s="42"/>
      <c r="C17" s="61">
        <v>42195</v>
      </c>
      <c r="D17" s="62">
        <v>0.59375</v>
      </c>
      <c r="E17" s="63">
        <v>4</v>
      </c>
      <c r="F17" s="63">
        <v>2</v>
      </c>
      <c r="G17" s="343" t="str">
        <f>E10</f>
        <v>SU B98 South Blue</v>
      </c>
      <c r="H17" s="344"/>
      <c r="I17" s="343" t="str">
        <f>E11</f>
        <v>SU Shoreline B98 Blue</v>
      </c>
      <c r="J17" s="343"/>
      <c r="K17" s="64">
        <v>1</v>
      </c>
      <c r="L17" s="213" t="s">
        <v>302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214"/>
      <c r="M18" s="43"/>
      <c r="N18" s="41"/>
    </row>
    <row r="19" spans="1:14" ht="14.15" customHeight="1">
      <c r="A19" s="36"/>
      <c r="B19" s="42"/>
      <c r="C19" s="61">
        <v>42196</v>
      </c>
      <c r="D19" s="62">
        <v>0.64583333333333337</v>
      </c>
      <c r="E19" s="63">
        <v>11</v>
      </c>
      <c r="F19" s="63">
        <v>1</v>
      </c>
      <c r="G19" s="343" t="str">
        <f>E9</f>
        <v>MVP Rapids B99</v>
      </c>
      <c r="H19" s="344"/>
      <c r="I19" s="343" t="str">
        <f>E10</f>
        <v>SU B98 South Blue</v>
      </c>
      <c r="J19" s="343"/>
      <c r="K19" s="64">
        <v>0</v>
      </c>
      <c r="L19" s="213" t="s">
        <v>302</v>
      </c>
      <c r="M19" s="43"/>
      <c r="N19" s="41"/>
    </row>
    <row r="20" spans="1:14" ht="14.15" customHeight="1">
      <c r="A20" s="36"/>
      <c r="B20" s="42"/>
      <c r="C20" s="61">
        <v>42196</v>
      </c>
      <c r="D20" s="62">
        <v>0.69791666666666663</v>
      </c>
      <c r="E20" s="63">
        <v>1</v>
      </c>
      <c r="F20" s="63">
        <v>0</v>
      </c>
      <c r="G20" s="343" t="str">
        <f>E11</f>
        <v>SU Shoreline B98 Blue</v>
      </c>
      <c r="H20" s="344"/>
      <c r="I20" s="343" t="str">
        <f>E8</f>
        <v>Crossfire Select B98 Lewis</v>
      </c>
      <c r="J20" s="343"/>
      <c r="K20" s="64">
        <v>0</v>
      </c>
      <c r="L20" s="213" t="s">
        <v>302</v>
      </c>
      <c r="M20" s="43"/>
      <c r="N20" s="41"/>
    </row>
    <row r="21" spans="1:14" ht="14.15" customHeight="1">
      <c r="A21" s="36"/>
      <c r="B21" s="42"/>
      <c r="C21" s="61">
        <v>42196</v>
      </c>
      <c r="D21" s="62">
        <v>0.69791666666666663</v>
      </c>
      <c r="E21" s="63">
        <v>2</v>
      </c>
      <c r="F21" s="63">
        <v>0</v>
      </c>
      <c r="G21" s="343" t="str">
        <f>I9</f>
        <v>WS Barca</v>
      </c>
      <c r="H21" s="344"/>
      <c r="I21" s="343" t="str">
        <f>I10</f>
        <v>ISC Gunners Select Vaska</v>
      </c>
      <c r="J21" s="343"/>
      <c r="K21" s="137" t="s">
        <v>603</v>
      </c>
      <c r="L21" s="213" t="s">
        <v>304</v>
      </c>
      <c r="M21" s="43"/>
      <c r="N21" s="41"/>
    </row>
    <row r="22" spans="1:14" ht="14.15" customHeight="1">
      <c r="A22" s="36"/>
      <c r="B22" s="42"/>
      <c r="C22" s="61">
        <v>42196</v>
      </c>
      <c r="D22" s="62">
        <v>0.69791666666666663</v>
      </c>
      <c r="E22" s="63">
        <v>11</v>
      </c>
      <c r="F22" s="63">
        <v>5</v>
      </c>
      <c r="G22" s="343" t="str">
        <f>I11</f>
        <v>Colibri Nortac BU19</v>
      </c>
      <c r="H22" s="344"/>
      <c r="I22" s="343" t="str">
        <f>I8</f>
        <v>Shoreline B97 Blue</v>
      </c>
      <c r="J22" s="343"/>
      <c r="K22" s="64">
        <v>0</v>
      </c>
      <c r="L22" s="213" t="s">
        <v>304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214"/>
      <c r="M23" s="43"/>
      <c r="N23" s="41"/>
    </row>
    <row r="24" spans="1:14" ht="14.15" customHeight="1">
      <c r="A24" s="36"/>
      <c r="B24" s="42"/>
      <c r="C24" s="61">
        <v>42197</v>
      </c>
      <c r="D24" s="62">
        <v>0.33333333333333331</v>
      </c>
      <c r="E24" s="63">
        <v>1</v>
      </c>
      <c r="F24" s="63">
        <v>0</v>
      </c>
      <c r="G24" s="343" t="str">
        <f>E8</f>
        <v>Crossfire Select B98 Lewis</v>
      </c>
      <c r="H24" s="344"/>
      <c r="I24" s="343" t="str">
        <f>I8</f>
        <v>Shoreline B97 Blue</v>
      </c>
      <c r="J24" s="343"/>
      <c r="K24" s="64">
        <v>0</v>
      </c>
      <c r="L24" s="213" t="s">
        <v>44</v>
      </c>
      <c r="M24" s="43"/>
      <c r="N24" s="41"/>
    </row>
    <row r="25" spans="1:14" ht="14.15" customHeight="1">
      <c r="A25" s="36"/>
      <c r="B25" s="42"/>
      <c r="C25" s="61">
        <v>42197</v>
      </c>
      <c r="D25" s="62">
        <v>0.33333333333333331</v>
      </c>
      <c r="E25" s="63">
        <v>2</v>
      </c>
      <c r="F25" s="63">
        <v>3</v>
      </c>
      <c r="G25" s="343" t="str">
        <f>E9</f>
        <v>MVP Rapids B99</v>
      </c>
      <c r="H25" s="344"/>
      <c r="I25" s="343" t="str">
        <f>I9</f>
        <v>WS Barca</v>
      </c>
      <c r="J25" s="343"/>
      <c r="K25" s="64">
        <v>0</v>
      </c>
      <c r="L25" s="213" t="s">
        <v>44</v>
      </c>
      <c r="M25" s="43"/>
      <c r="N25" s="41"/>
    </row>
    <row r="26" spans="1:14" ht="14.15" customHeight="1">
      <c r="A26" s="36"/>
      <c r="B26" s="42"/>
      <c r="C26" s="61">
        <v>42197</v>
      </c>
      <c r="D26" s="62">
        <v>0.33333333333333331</v>
      </c>
      <c r="E26" s="63">
        <v>11</v>
      </c>
      <c r="F26" s="63">
        <v>1</v>
      </c>
      <c r="G26" s="343" t="str">
        <f>E10</f>
        <v>SU B98 South Blue</v>
      </c>
      <c r="H26" s="344"/>
      <c r="I26" s="343" t="str">
        <f>I10</f>
        <v>ISC Gunners Select Vaska</v>
      </c>
      <c r="J26" s="344"/>
      <c r="K26" s="64">
        <v>0</v>
      </c>
      <c r="L26" s="213" t="s">
        <v>44</v>
      </c>
      <c r="M26" s="43"/>
      <c r="N26" s="41"/>
    </row>
    <row r="27" spans="1:14" ht="14.15" customHeight="1">
      <c r="A27" s="36"/>
      <c r="B27" s="42"/>
      <c r="C27" s="61">
        <v>42197</v>
      </c>
      <c r="D27" s="62">
        <v>0.38541666666666669</v>
      </c>
      <c r="E27" s="63">
        <v>1</v>
      </c>
      <c r="F27" s="63">
        <v>0</v>
      </c>
      <c r="G27" s="343" t="str">
        <f>E11</f>
        <v>SU Shoreline B98 Blue</v>
      </c>
      <c r="H27" s="344"/>
      <c r="I27" s="343" t="str">
        <f>I11</f>
        <v>Colibri Nortac BU19</v>
      </c>
      <c r="J27" s="343"/>
      <c r="K27" s="64">
        <v>4</v>
      </c>
      <c r="L27" s="213" t="s">
        <v>44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214"/>
      <c r="M28" s="43"/>
      <c r="N28" s="41"/>
    </row>
    <row r="29" spans="1:14" ht="14.15" customHeight="1">
      <c r="A29" s="36"/>
      <c r="B29" s="42"/>
      <c r="C29" s="61">
        <v>42197</v>
      </c>
      <c r="D29" s="62">
        <v>0.61458333333333337</v>
      </c>
      <c r="E29" s="63">
        <v>3</v>
      </c>
      <c r="F29" s="63"/>
      <c r="G29" s="360" t="s">
        <v>45</v>
      </c>
      <c r="H29" s="344"/>
      <c r="I29" s="360" t="s">
        <v>46</v>
      </c>
      <c r="J29" s="360"/>
      <c r="K29" s="137"/>
      <c r="L29" s="213" t="s">
        <v>47</v>
      </c>
      <c r="M29" s="43"/>
      <c r="N29" s="41"/>
    </row>
    <row r="30" spans="1:14" ht="6.75" customHeight="1">
      <c r="A30" s="36"/>
      <c r="B30" s="42"/>
      <c r="C30" s="132"/>
      <c r="D30" s="133"/>
      <c r="E30" s="134"/>
      <c r="F30" s="134"/>
      <c r="G30" s="135"/>
      <c r="H30" s="77"/>
      <c r="I30" s="135"/>
      <c r="J30" s="135"/>
      <c r="K30" s="136"/>
      <c r="L30" s="214"/>
      <c r="M30" s="43"/>
      <c r="N30" s="41"/>
    </row>
    <row r="31" spans="1:14" ht="14.15" customHeight="1">
      <c r="A31" s="36"/>
      <c r="B31" s="42"/>
      <c r="C31" s="61">
        <v>42197</v>
      </c>
      <c r="D31" s="62">
        <v>0.61458333333333337</v>
      </c>
      <c r="E31" s="63">
        <v>4</v>
      </c>
      <c r="F31" s="63"/>
      <c r="G31" s="360" t="s">
        <v>48</v>
      </c>
      <c r="H31" s="344"/>
      <c r="I31" s="360" t="s">
        <v>49</v>
      </c>
      <c r="J31" s="344"/>
      <c r="K31" s="137"/>
      <c r="L31" s="213" t="s">
        <v>52</v>
      </c>
      <c r="M31" s="43"/>
      <c r="N31" s="41"/>
    </row>
    <row r="32" spans="1:14" ht="14.15" customHeight="1">
      <c r="A32" s="36"/>
      <c r="B32" s="4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3"/>
      <c r="N32" s="41"/>
    </row>
    <row r="33" spans="1:14" ht="14.15" customHeight="1">
      <c r="A33" s="36"/>
      <c r="B33" s="42"/>
      <c r="C33" s="44"/>
      <c r="D33" s="384" t="s">
        <v>50</v>
      </c>
      <c r="E33" s="385"/>
      <c r="F33" s="259" t="s">
        <v>316</v>
      </c>
      <c r="G33" s="258" t="s">
        <v>317</v>
      </c>
      <c r="H33" s="259" t="s">
        <v>318</v>
      </c>
      <c r="I33" s="258" t="s">
        <v>319</v>
      </c>
      <c r="J33" s="259" t="s">
        <v>320</v>
      </c>
      <c r="K33" s="258" t="s">
        <v>321</v>
      </c>
      <c r="L33" s="44"/>
      <c r="M33" s="43"/>
      <c r="N33" s="41"/>
    </row>
    <row r="34" spans="1:14" ht="14.15" customHeight="1">
      <c r="A34" s="36"/>
      <c r="B34" s="42"/>
      <c r="C34" s="44"/>
      <c r="D34" s="356" t="str">
        <f>E8</f>
        <v>Crossfire Select B98 Lewis</v>
      </c>
      <c r="E34" s="357"/>
      <c r="F34" s="76">
        <v>1</v>
      </c>
      <c r="G34" s="76">
        <v>4</v>
      </c>
      <c r="H34" s="76">
        <v>4</v>
      </c>
      <c r="I34" s="76"/>
      <c r="J34" s="76"/>
      <c r="K34" s="76">
        <v>9</v>
      </c>
      <c r="L34" s="44"/>
      <c r="M34" s="43"/>
      <c r="N34" s="41"/>
    </row>
    <row r="35" spans="1:14" ht="14.15" customHeight="1">
      <c r="A35" s="36"/>
      <c r="B35" s="42"/>
      <c r="C35" s="44"/>
      <c r="D35" s="356" t="str">
        <f>E9</f>
        <v>MVP Rapids B99</v>
      </c>
      <c r="E35" s="357"/>
      <c r="F35" s="76">
        <v>9</v>
      </c>
      <c r="G35" s="76">
        <v>8</v>
      </c>
      <c r="H35" s="76">
        <v>10</v>
      </c>
      <c r="I35" s="76"/>
      <c r="J35" s="76"/>
      <c r="K35" s="76">
        <v>27</v>
      </c>
      <c r="L35" s="44"/>
      <c r="M35" s="43"/>
      <c r="N35" s="41"/>
    </row>
    <row r="36" spans="1:14" ht="14.15" customHeight="1">
      <c r="A36" s="36"/>
      <c r="B36" s="42"/>
      <c r="C36" s="44"/>
      <c r="D36" s="356" t="str">
        <f>E10</f>
        <v>SU B98 South Blue</v>
      </c>
      <c r="E36" s="357"/>
      <c r="F36" s="76">
        <v>8</v>
      </c>
      <c r="G36" s="76">
        <v>0</v>
      </c>
      <c r="H36" s="76">
        <v>8</v>
      </c>
      <c r="I36" s="76"/>
      <c r="J36" s="76"/>
      <c r="K36" s="76">
        <v>16</v>
      </c>
      <c r="L36" s="44"/>
      <c r="M36" s="43"/>
      <c r="N36" s="41"/>
    </row>
    <row r="37" spans="1:14" ht="14.15" customHeight="1">
      <c r="A37" s="36"/>
      <c r="B37" s="42"/>
      <c r="C37" s="44"/>
      <c r="D37" s="356" t="str">
        <f>E11</f>
        <v>SU Shoreline B98 Blue</v>
      </c>
      <c r="E37" s="357"/>
      <c r="F37" s="76">
        <v>1</v>
      </c>
      <c r="G37" s="76">
        <v>4</v>
      </c>
      <c r="H37" s="76">
        <v>0</v>
      </c>
      <c r="I37" s="76"/>
      <c r="J37" s="76"/>
      <c r="K37" s="76">
        <v>5</v>
      </c>
      <c r="L37" s="44"/>
      <c r="M37" s="43"/>
      <c r="N37" s="41"/>
    </row>
    <row r="38" spans="1:14" ht="6.75" customHeight="1">
      <c r="A38" s="36"/>
      <c r="B38" s="42"/>
      <c r="C38" s="44"/>
      <c r="D38" s="77"/>
      <c r="E38" s="77"/>
      <c r="F38" s="78"/>
      <c r="G38" s="78"/>
      <c r="H38" s="78"/>
      <c r="I38" s="78"/>
      <c r="J38" s="78"/>
      <c r="K38" s="78"/>
      <c r="L38" s="44"/>
      <c r="M38" s="43"/>
      <c r="N38" s="41"/>
    </row>
    <row r="39" spans="1:14" ht="14.15" customHeight="1">
      <c r="A39" s="36"/>
      <c r="B39" s="42"/>
      <c r="C39" s="44"/>
      <c r="D39" s="384" t="s">
        <v>51</v>
      </c>
      <c r="E39" s="385"/>
      <c r="F39" s="259" t="s">
        <v>316</v>
      </c>
      <c r="G39" s="258" t="s">
        <v>317</v>
      </c>
      <c r="H39" s="259" t="s">
        <v>318</v>
      </c>
      <c r="I39" s="258" t="s">
        <v>319</v>
      </c>
      <c r="J39" s="259" t="s">
        <v>320</v>
      </c>
      <c r="K39" s="258" t="s">
        <v>321</v>
      </c>
      <c r="L39" s="44"/>
      <c r="M39" s="43"/>
      <c r="N39" s="41"/>
    </row>
    <row r="40" spans="1:14" ht="14.15" customHeight="1">
      <c r="A40" s="36"/>
      <c r="B40" s="42"/>
      <c r="C40" s="44"/>
      <c r="D40" s="356" t="str">
        <f>I8</f>
        <v>Shoreline B97 Blue</v>
      </c>
      <c r="E40" s="357"/>
      <c r="F40" s="76">
        <v>8</v>
      </c>
      <c r="G40" s="76">
        <v>0</v>
      </c>
      <c r="H40" s="76">
        <v>4</v>
      </c>
      <c r="I40" s="76"/>
      <c r="J40" s="76"/>
      <c r="K40" s="76">
        <v>12</v>
      </c>
      <c r="L40" s="44"/>
      <c r="M40" s="43"/>
      <c r="N40" s="41"/>
    </row>
    <row r="41" spans="1:14" ht="14.15" customHeight="1">
      <c r="A41" s="36"/>
      <c r="B41" s="42"/>
      <c r="C41" s="44"/>
      <c r="D41" s="356" t="str">
        <f>I9</f>
        <v>WS Barca</v>
      </c>
      <c r="E41" s="357"/>
      <c r="F41" s="76">
        <v>1</v>
      </c>
      <c r="G41" s="76">
        <v>0</v>
      </c>
      <c r="H41" s="76">
        <v>0</v>
      </c>
      <c r="I41" s="76"/>
      <c r="J41" s="76"/>
      <c r="K41" s="76">
        <v>1</v>
      </c>
      <c r="L41" s="44"/>
      <c r="M41" s="43"/>
      <c r="N41" s="41"/>
    </row>
    <row r="42" spans="1:14" ht="14.15" customHeight="1">
      <c r="A42" s="36"/>
      <c r="B42" s="42"/>
      <c r="C42" s="44"/>
      <c r="D42" s="356" t="str">
        <f>I10</f>
        <v>ISC Gunners Select Vaska</v>
      </c>
      <c r="E42" s="357"/>
      <c r="F42" s="76">
        <v>1</v>
      </c>
      <c r="G42" s="76">
        <v>10</v>
      </c>
      <c r="H42" s="76">
        <v>0</v>
      </c>
      <c r="I42" s="76"/>
      <c r="J42" s="76"/>
      <c r="K42" s="76">
        <v>11</v>
      </c>
      <c r="L42" s="44"/>
      <c r="M42" s="43"/>
      <c r="N42" s="41"/>
    </row>
    <row r="43" spans="1:14" ht="14.15" customHeight="1">
      <c r="A43" s="36"/>
      <c r="B43" s="42"/>
      <c r="C43" s="44"/>
      <c r="D43" s="356" t="str">
        <f>I11</f>
        <v>Colibri Nortac BU19</v>
      </c>
      <c r="E43" s="357"/>
      <c r="F43" s="76">
        <v>9</v>
      </c>
      <c r="G43" s="76">
        <v>10</v>
      </c>
      <c r="H43" s="76">
        <v>10</v>
      </c>
      <c r="I43" s="76"/>
      <c r="J43" s="76"/>
      <c r="K43" s="76">
        <v>29</v>
      </c>
      <c r="L43" s="44"/>
      <c r="M43" s="43"/>
      <c r="N43" s="41"/>
    </row>
    <row r="44" spans="1:14" ht="14.15" customHeight="1">
      <c r="A44" s="36"/>
      <c r="B44" s="4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 ht="14.15" customHeight="1">
      <c r="A45" s="36"/>
      <c r="B45" s="42"/>
      <c r="C45" s="139"/>
      <c r="D45" s="140" t="s">
        <v>105</v>
      </c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 ht="14.15" customHeight="1">
      <c r="A46" s="36"/>
      <c r="B46" s="42"/>
      <c r="C46" s="139"/>
      <c r="D46" s="141"/>
      <c r="E46" s="355" t="s">
        <v>623</v>
      </c>
      <c r="F46" s="355"/>
      <c r="G46" s="355"/>
      <c r="H46" s="355"/>
      <c r="I46" s="355"/>
      <c r="J46" s="355"/>
      <c r="K46" s="355"/>
      <c r="L46" s="44"/>
      <c r="M46" s="43"/>
      <c r="N46" s="41"/>
    </row>
    <row r="47" spans="1:14" ht="13.5" customHeight="1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 ht="13.5" customHeight="1">
      <c r="A48" s="36"/>
      <c r="B48" s="42"/>
      <c r="C48" s="44"/>
      <c r="D48" s="140" t="s">
        <v>106</v>
      </c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 ht="13.5" customHeight="1">
      <c r="A49" s="36"/>
      <c r="B49" s="42"/>
      <c r="C49" s="44"/>
      <c r="D49" s="141"/>
      <c r="E49" s="355" t="s">
        <v>624</v>
      </c>
      <c r="F49" s="355"/>
      <c r="G49" s="355"/>
      <c r="H49" s="355"/>
      <c r="I49" s="355"/>
      <c r="J49" s="355"/>
      <c r="K49" s="355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 s="268" customFormat="1" ht="12.5">
      <c r="A64" s="263"/>
      <c r="B64" s="264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6"/>
      <c r="N64" s="267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5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54">
    <mergeCell ref="E49:K49"/>
    <mergeCell ref="E46:K46"/>
    <mergeCell ref="E8:F8"/>
    <mergeCell ref="E9:F9"/>
    <mergeCell ref="E10:F10"/>
    <mergeCell ref="E11:F11"/>
    <mergeCell ref="I8:J8"/>
    <mergeCell ref="I9:J9"/>
    <mergeCell ref="I10:J10"/>
    <mergeCell ref="I11:J11"/>
    <mergeCell ref="D37:E37"/>
    <mergeCell ref="D39:E39"/>
    <mergeCell ref="D40:E40"/>
    <mergeCell ref="D41:E41"/>
    <mergeCell ref="D42:E42"/>
    <mergeCell ref="D43:E43"/>
    <mergeCell ref="G22:H22"/>
    <mergeCell ref="I22:J22"/>
    <mergeCell ref="G24:H24"/>
    <mergeCell ref="I24:J24"/>
    <mergeCell ref="D36:E36"/>
    <mergeCell ref="G25:H25"/>
    <mergeCell ref="I25:J25"/>
    <mergeCell ref="G26:H26"/>
    <mergeCell ref="I26:J26"/>
    <mergeCell ref="G27:H27"/>
    <mergeCell ref="I27:J27"/>
    <mergeCell ref="G29:H29"/>
    <mergeCell ref="I29:J29"/>
    <mergeCell ref="D33:E33"/>
    <mergeCell ref="D34:E34"/>
    <mergeCell ref="D35:E35"/>
    <mergeCell ref="G19:H19"/>
    <mergeCell ref="I19:J19"/>
    <mergeCell ref="G20:H20"/>
    <mergeCell ref="I20:J20"/>
    <mergeCell ref="G21:H21"/>
    <mergeCell ref="I21:J21"/>
    <mergeCell ref="C2:L2"/>
    <mergeCell ref="G13:H13"/>
    <mergeCell ref="I13:J13"/>
    <mergeCell ref="G31:H31"/>
    <mergeCell ref="I31:J31"/>
    <mergeCell ref="C3:L5"/>
    <mergeCell ref="E7:F7"/>
    <mergeCell ref="I7:J7"/>
    <mergeCell ref="G14:H14"/>
    <mergeCell ref="I14:J14"/>
    <mergeCell ref="G15:H15"/>
    <mergeCell ref="I15:J15"/>
    <mergeCell ref="G17:H17"/>
    <mergeCell ref="I17:J17"/>
    <mergeCell ref="G16:H16"/>
    <mergeCell ref="I16:J16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workbookViewId="0">
      <selection activeCell="E32" sqref="E32:K32"/>
    </sheetView>
  </sheetViews>
  <sheetFormatPr defaultColWidth="8.81640625" defaultRowHeight="12.5"/>
  <cols>
    <col min="1" max="2" width="4.81640625" style="95" customWidth="1"/>
    <col min="3" max="12" width="10" style="95" customWidth="1"/>
    <col min="13" max="14" width="4.81640625" style="95" customWidth="1"/>
    <col min="15" max="256" width="8.81640625" style="95"/>
    <col min="257" max="258" width="4.81640625" style="95" customWidth="1"/>
    <col min="259" max="268" width="10" style="95" customWidth="1"/>
    <col min="269" max="270" width="4.81640625" style="95" customWidth="1"/>
    <col min="271" max="512" width="8.81640625" style="95"/>
    <col min="513" max="514" width="4.81640625" style="95" customWidth="1"/>
    <col min="515" max="524" width="10" style="95" customWidth="1"/>
    <col min="525" max="526" width="4.81640625" style="95" customWidth="1"/>
    <col min="527" max="768" width="8.81640625" style="95"/>
    <col min="769" max="770" width="4.81640625" style="95" customWidth="1"/>
    <col min="771" max="780" width="10" style="95" customWidth="1"/>
    <col min="781" max="782" width="4.81640625" style="95" customWidth="1"/>
    <col min="783" max="1024" width="8.81640625" style="95"/>
    <col min="1025" max="1026" width="4.81640625" style="95" customWidth="1"/>
    <col min="1027" max="1036" width="10" style="95" customWidth="1"/>
    <col min="1037" max="1038" width="4.81640625" style="95" customWidth="1"/>
    <col min="1039" max="1280" width="8.81640625" style="95"/>
    <col min="1281" max="1282" width="4.81640625" style="95" customWidth="1"/>
    <col min="1283" max="1292" width="10" style="95" customWidth="1"/>
    <col min="1293" max="1294" width="4.81640625" style="95" customWidth="1"/>
    <col min="1295" max="1536" width="8.81640625" style="95"/>
    <col min="1537" max="1538" width="4.81640625" style="95" customWidth="1"/>
    <col min="1539" max="1548" width="10" style="95" customWidth="1"/>
    <col min="1549" max="1550" width="4.81640625" style="95" customWidth="1"/>
    <col min="1551" max="1792" width="8.81640625" style="95"/>
    <col min="1793" max="1794" width="4.81640625" style="95" customWidth="1"/>
    <col min="1795" max="1804" width="10" style="95" customWidth="1"/>
    <col min="1805" max="1806" width="4.81640625" style="95" customWidth="1"/>
    <col min="1807" max="2048" width="8.81640625" style="95"/>
    <col min="2049" max="2050" width="4.81640625" style="95" customWidth="1"/>
    <col min="2051" max="2060" width="10" style="95" customWidth="1"/>
    <col min="2061" max="2062" width="4.81640625" style="95" customWidth="1"/>
    <col min="2063" max="2304" width="8.81640625" style="95"/>
    <col min="2305" max="2306" width="4.81640625" style="95" customWidth="1"/>
    <col min="2307" max="2316" width="10" style="95" customWidth="1"/>
    <col min="2317" max="2318" width="4.81640625" style="95" customWidth="1"/>
    <col min="2319" max="2560" width="8.81640625" style="95"/>
    <col min="2561" max="2562" width="4.81640625" style="95" customWidth="1"/>
    <col min="2563" max="2572" width="10" style="95" customWidth="1"/>
    <col min="2573" max="2574" width="4.81640625" style="95" customWidth="1"/>
    <col min="2575" max="2816" width="8.81640625" style="95"/>
    <col min="2817" max="2818" width="4.81640625" style="95" customWidth="1"/>
    <col min="2819" max="2828" width="10" style="95" customWidth="1"/>
    <col min="2829" max="2830" width="4.81640625" style="95" customWidth="1"/>
    <col min="2831" max="3072" width="8.81640625" style="95"/>
    <col min="3073" max="3074" width="4.81640625" style="95" customWidth="1"/>
    <col min="3075" max="3084" width="10" style="95" customWidth="1"/>
    <col min="3085" max="3086" width="4.81640625" style="95" customWidth="1"/>
    <col min="3087" max="3328" width="8.81640625" style="95"/>
    <col min="3329" max="3330" width="4.81640625" style="95" customWidth="1"/>
    <col min="3331" max="3340" width="10" style="95" customWidth="1"/>
    <col min="3341" max="3342" width="4.81640625" style="95" customWidth="1"/>
    <col min="3343" max="3584" width="8.81640625" style="95"/>
    <col min="3585" max="3586" width="4.81640625" style="95" customWidth="1"/>
    <col min="3587" max="3596" width="10" style="95" customWidth="1"/>
    <col min="3597" max="3598" width="4.81640625" style="95" customWidth="1"/>
    <col min="3599" max="3840" width="8.81640625" style="95"/>
    <col min="3841" max="3842" width="4.81640625" style="95" customWidth="1"/>
    <col min="3843" max="3852" width="10" style="95" customWidth="1"/>
    <col min="3853" max="3854" width="4.81640625" style="95" customWidth="1"/>
    <col min="3855" max="4096" width="8.81640625" style="95"/>
    <col min="4097" max="4098" width="4.81640625" style="95" customWidth="1"/>
    <col min="4099" max="4108" width="10" style="95" customWidth="1"/>
    <col min="4109" max="4110" width="4.81640625" style="95" customWidth="1"/>
    <col min="4111" max="4352" width="8.81640625" style="95"/>
    <col min="4353" max="4354" width="4.81640625" style="95" customWidth="1"/>
    <col min="4355" max="4364" width="10" style="95" customWidth="1"/>
    <col min="4365" max="4366" width="4.81640625" style="95" customWidth="1"/>
    <col min="4367" max="4608" width="8.81640625" style="95"/>
    <col min="4609" max="4610" width="4.81640625" style="95" customWidth="1"/>
    <col min="4611" max="4620" width="10" style="95" customWidth="1"/>
    <col min="4621" max="4622" width="4.81640625" style="95" customWidth="1"/>
    <col min="4623" max="4864" width="8.81640625" style="95"/>
    <col min="4865" max="4866" width="4.81640625" style="95" customWidth="1"/>
    <col min="4867" max="4876" width="10" style="95" customWidth="1"/>
    <col min="4877" max="4878" width="4.81640625" style="95" customWidth="1"/>
    <col min="4879" max="5120" width="8.81640625" style="95"/>
    <col min="5121" max="5122" width="4.81640625" style="95" customWidth="1"/>
    <col min="5123" max="5132" width="10" style="95" customWidth="1"/>
    <col min="5133" max="5134" width="4.81640625" style="95" customWidth="1"/>
    <col min="5135" max="5376" width="8.81640625" style="95"/>
    <col min="5377" max="5378" width="4.81640625" style="95" customWidth="1"/>
    <col min="5379" max="5388" width="10" style="95" customWidth="1"/>
    <col min="5389" max="5390" width="4.81640625" style="95" customWidth="1"/>
    <col min="5391" max="5632" width="8.81640625" style="95"/>
    <col min="5633" max="5634" width="4.81640625" style="95" customWidth="1"/>
    <col min="5635" max="5644" width="10" style="95" customWidth="1"/>
    <col min="5645" max="5646" width="4.81640625" style="95" customWidth="1"/>
    <col min="5647" max="5888" width="8.81640625" style="95"/>
    <col min="5889" max="5890" width="4.81640625" style="95" customWidth="1"/>
    <col min="5891" max="5900" width="10" style="95" customWidth="1"/>
    <col min="5901" max="5902" width="4.81640625" style="95" customWidth="1"/>
    <col min="5903" max="6144" width="8.81640625" style="95"/>
    <col min="6145" max="6146" width="4.81640625" style="95" customWidth="1"/>
    <col min="6147" max="6156" width="10" style="95" customWidth="1"/>
    <col min="6157" max="6158" width="4.81640625" style="95" customWidth="1"/>
    <col min="6159" max="6400" width="8.81640625" style="95"/>
    <col min="6401" max="6402" width="4.81640625" style="95" customWidth="1"/>
    <col min="6403" max="6412" width="10" style="95" customWidth="1"/>
    <col min="6413" max="6414" width="4.81640625" style="95" customWidth="1"/>
    <col min="6415" max="6656" width="8.81640625" style="95"/>
    <col min="6657" max="6658" width="4.81640625" style="95" customWidth="1"/>
    <col min="6659" max="6668" width="10" style="95" customWidth="1"/>
    <col min="6669" max="6670" width="4.81640625" style="95" customWidth="1"/>
    <col min="6671" max="6912" width="8.81640625" style="95"/>
    <col min="6913" max="6914" width="4.81640625" style="95" customWidth="1"/>
    <col min="6915" max="6924" width="10" style="95" customWidth="1"/>
    <col min="6925" max="6926" width="4.81640625" style="95" customWidth="1"/>
    <col min="6927" max="7168" width="8.81640625" style="95"/>
    <col min="7169" max="7170" width="4.81640625" style="95" customWidth="1"/>
    <col min="7171" max="7180" width="10" style="95" customWidth="1"/>
    <col min="7181" max="7182" width="4.81640625" style="95" customWidth="1"/>
    <col min="7183" max="7424" width="8.81640625" style="95"/>
    <col min="7425" max="7426" width="4.81640625" style="95" customWidth="1"/>
    <col min="7427" max="7436" width="10" style="95" customWidth="1"/>
    <col min="7437" max="7438" width="4.81640625" style="95" customWidth="1"/>
    <col min="7439" max="7680" width="8.81640625" style="95"/>
    <col min="7681" max="7682" width="4.81640625" style="95" customWidth="1"/>
    <col min="7683" max="7692" width="10" style="95" customWidth="1"/>
    <col min="7693" max="7694" width="4.81640625" style="95" customWidth="1"/>
    <col min="7695" max="7936" width="8.81640625" style="95"/>
    <col min="7937" max="7938" width="4.81640625" style="95" customWidth="1"/>
    <col min="7939" max="7948" width="10" style="95" customWidth="1"/>
    <col min="7949" max="7950" width="4.81640625" style="95" customWidth="1"/>
    <col min="7951" max="8192" width="8.81640625" style="95"/>
    <col min="8193" max="8194" width="4.81640625" style="95" customWidth="1"/>
    <col min="8195" max="8204" width="10" style="95" customWidth="1"/>
    <col min="8205" max="8206" width="4.81640625" style="95" customWidth="1"/>
    <col min="8207" max="8448" width="8.81640625" style="95"/>
    <col min="8449" max="8450" width="4.81640625" style="95" customWidth="1"/>
    <col min="8451" max="8460" width="10" style="95" customWidth="1"/>
    <col min="8461" max="8462" width="4.81640625" style="95" customWidth="1"/>
    <col min="8463" max="8704" width="8.81640625" style="95"/>
    <col min="8705" max="8706" width="4.81640625" style="95" customWidth="1"/>
    <col min="8707" max="8716" width="10" style="95" customWidth="1"/>
    <col min="8717" max="8718" width="4.81640625" style="95" customWidth="1"/>
    <col min="8719" max="8960" width="8.81640625" style="95"/>
    <col min="8961" max="8962" width="4.81640625" style="95" customWidth="1"/>
    <col min="8963" max="8972" width="10" style="95" customWidth="1"/>
    <col min="8973" max="8974" width="4.81640625" style="95" customWidth="1"/>
    <col min="8975" max="9216" width="8.81640625" style="95"/>
    <col min="9217" max="9218" width="4.81640625" style="95" customWidth="1"/>
    <col min="9219" max="9228" width="10" style="95" customWidth="1"/>
    <col min="9229" max="9230" width="4.81640625" style="95" customWidth="1"/>
    <col min="9231" max="9472" width="8.81640625" style="95"/>
    <col min="9473" max="9474" width="4.81640625" style="95" customWidth="1"/>
    <col min="9475" max="9484" width="10" style="95" customWidth="1"/>
    <col min="9485" max="9486" width="4.81640625" style="95" customWidth="1"/>
    <col min="9487" max="9728" width="8.81640625" style="95"/>
    <col min="9729" max="9730" width="4.81640625" style="95" customWidth="1"/>
    <col min="9731" max="9740" width="10" style="95" customWidth="1"/>
    <col min="9741" max="9742" width="4.81640625" style="95" customWidth="1"/>
    <col min="9743" max="9984" width="8.81640625" style="95"/>
    <col min="9985" max="9986" width="4.81640625" style="95" customWidth="1"/>
    <col min="9987" max="9996" width="10" style="95" customWidth="1"/>
    <col min="9997" max="9998" width="4.81640625" style="95" customWidth="1"/>
    <col min="9999" max="10240" width="8.81640625" style="95"/>
    <col min="10241" max="10242" width="4.81640625" style="95" customWidth="1"/>
    <col min="10243" max="10252" width="10" style="95" customWidth="1"/>
    <col min="10253" max="10254" width="4.81640625" style="95" customWidth="1"/>
    <col min="10255" max="10496" width="8.81640625" style="95"/>
    <col min="10497" max="10498" width="4.81640625" style="95" customWidth="1"/>
    <col min="10499" max="10508" width="10" style="95" customWidth="1"/>
    <col min="10509" max="10510" width="4.81640625" style="95" customWidth="1"/>
    <col min="10511" max="10752" width="8.81640625" style="95"/>
    <col min="10753" max="10754" width="4.81640625" style="95" customWidth="1"/>
    <col min="10755" max="10764" width="10" style="95" customWidth="1"/>
    <col min="10765" max="10766" width="4.81640625" style="95" customWidth="1"/>
    <col min="10767" max="11008" width="8.81640625" style="95"/>
    <col min="11009" max="11010" width="4.81640625" style="95" customWidth="1"/>
    <col min="11011" max="11020" width="10" style="95" customWidth="1"/>
    <col min="11021" max="11022" width="4.81640625" style="95" customWidth="1"/>
    <col min="11023" max="11264" width="8.81640625" style="95"/>
    <col min="11265" max="11266" width="4.81640625" style="95" customWidth="1"/>
    <col min="11267" max="11276" width="10" style="95" customWidth="1"/>
    <col min="11277" max="11278" width="4.81640625" style="95" customWidth="1"/>
    <col min="11279" max="11520" width="8.81640625" style="95"/>
    <col min="11521" max="11522" width="4.81640625" style="95" customWidth="1"/>
    <col min="11523" max="11532" width="10" style="95" customWidth="1"/>
    <col min="11533" max="11534" width="4.81640625" style="95" customWidth="1"/>
    <col min="11535" max="11776" width="8.81640625" style="95"/>
    <col min="11777" max="11778" width="4.81640625" style="95" customWidth="1"/>
    <col min="11779" max="11788" width="10" style="95" customWidth="1"/>
    <col min="11789" max="11790" width="4.81640625" style="95" customWidth="1"/>
    <col min="11791" max="12032" width="8.81640625" style="95"/>
    <col min="12033" max="12034" width="4.81640625" style="95" customWidth="1"/>
    <col min="12035" max="12044" width="10" style="95" customWidth="1"/>
    <col min="12045" max="12046" width="4.81640625" style="95" customWidth="1"/>
    <col min="12047" max="12288" width="8.81640625" style="95"/>
    <col min="12289" max="12290" width="4.81640625" style="95" customWidth="1"/>
    <col min="12291" max="12300" width="10" style="95" customWidth="1"/>
    <col min="12301" max="12302" width="4.81640625" style="95" customWidth="1"/>
    <col min="12303" max="12544" width="8.81640625" style="95"/>
    <col min="12545" max="12546" width="4.81640625" style="95" customWidth="1"/>
    <col min="12547" max="12556" width="10" style="95" customWidth="1"/>
    <col min="12557" max="12558" width="4.81640625" style="95" customWidth="1"/>
    <col min="12559" max="12800" width="8.81640625" style="95"/>
    <col min="12801" max="12802" width="4.81640625" style="95" customWidth="1"/>
    <col min="12803" max="12812" width="10" style="95" customWidth="1"/>
    <col min="12813" max="12814" width="4.81640625" style="95" customWidth="1"/>
    <col min="12815" max="13056" width="8.81640625" style="95"/>
    <col min="13057" max="13058" width="4.81640625" style="95" customWidth="1"/>
    <col min="13059" max="13068" width="10" style="95" customWidth="1"/>
    <col min="13069" max="13070" width="4.81640625" style="95" customWidth="1"/>
    <col min="13071" max="13312" width="8.81640625" style="95"/>
    <col min="13313" max="13314" width="4.81640625" style="95" customWidth="1"/>
    <col min="13315" max="13324" width="10" style="95" customWidth="1"/>
    <col min="13325" max="13326" width="4.81640625" style="95" customWidth="1"/>
    <col min="13327" max="13568" width="8.81640625" style="95"/>
    <col min="13569" max="13570" width="4.81640625" style="95" customWidth="1"/>
    <col min="13571" max="13580" width="10" style="95" customWidth="1"/>
    <col min="13581" max="13582" width="4.81640625" style="95" customWidth="1"/>
    <col min="13583" max="13824" width="8.81640625" style="95"/>
    <col min="13825" max="13826" width="4.81640625" style="95" customWidth="1"/>
    <col min="13827" max="13836" width="10" style="95" customWidth="1"/>
    <col min="13837" max="13838" width="4.81640625" style="95" customWidth="1"/>
    <col min="13839" max="14080" width="8.81640625" style="95"/>
    <col min="14081" max="14082" width="4.81640625" style="95" customWidth="1"/>
    <col min="14083" max="14092" width="10" style="95" customWidth="1"/>
    <col min="14093" max="14094" width="4.81640625" style="95" customWidth="1"/>
    <col min="14095" max="14336" width="8.81640625" style="95"/>
    <col min="14337" max="14338" width="4.81640625" style="95" customWidth="1"/>
    <col min="14339" max="14348" width="10" style="95" customWidth="1"/>
    <col min="14349" max="14350" width="4.81640625" style="95" customWidth="1"/>
    <col min="14351" max="14592" width="8.81640625" style="95"/>
    <col min="14593" max="14594" width="4.81640625" style="95" customWidth="1"/>
    <col min="14595" max="14604" width="10" style="95" customWidth="1"/>
    <col min="14605" max="14606" width="4.81640625" style="95" customWidth="1"/>
    <col min="14607" max="14848" width="8.81640625" style="95"/>
    <col min="14849" max="14850" width="4.81640625" style="95" customWidth="1"/>
    <col min="14851" max="14860" width="10" style="95" customWidth="1"/>
    <col min="14861" max="14862" width="4.81640625" style="95" customWidth="1"/>
    <col min="14863" max="15104" width="8.81640625" style="95"/>
    <col min="15105" max="15106" width="4.81640625" style="95" customWidth="1"/>
    <col min="15107" max="15116" width="10" style="95" customWidth="1"/>
    <col min="15117" max="15118" width="4.81640625" style="95" customWidth="1"/>
    <col min="15119" max="15360" width="8.81640625" style="95"/>
    <col min="15361" max="15362" width="4.81640625" style="95" customWidth="1"/>
    <col min="15363" max="15372" width="10" style="95" customWidth="1"/>
    <col min="15373" max="15374" width="4.81640625" style="95" customWidth="1"/>
    <col min="15375" max="15616" width="8.81640625" style="95"/>
    <col min="15617" max="15618" width="4.81640625" style="95" customWidth="1"/>
    <col min="15619" max="15628" width="10" style="95" customWidth="1"/>
    <col min="15629" max="15630" width="4.81640625" style="95" customWidth="1"/>
    <col min="15631" max="15872" width="8.81640625" style="95"/>
    <col min="15873" max="15874" width="4.81640625" style="95" customWidth="1"/>
    <col min="15875" max="15884" width="10" style="95" customWidth="1"/>
    <col min="15885" max="15886" width="4.81640625" style="95" customWidth="1"/>
    <col min="15887" max="16128" width="8.81640625" style="95"/>
    <col min="16129" max="16130" width="4.81640625" style="95" customWidth="1"/>
    <col min="16131" max="16140" width="10" style="95" customWidth="1"/>
    <col min="16141" max="16142" width="4.81640625" style="95" customWidth="1"/>
    <col min="16143" max="16384" width="8.81640625" style="95"/>
  </cols>
  <sheetData>
    <row r="1" spans="1:14" ht="29.15" customHeight="1" thickTop="1" thickBo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4"/>
    </row>
    <row r="2" spans="1:14" ht="144" customHeight="1" thickTop="1">
      <c r="A2" s="96"/>
      <c r="B2" s="97"/>
      <c r="C2" s="371" t="s">
        <v>580</v>
      </c>
      <c r="D2" s="371"/>
      <c r="E2" s="371"/>
      <c r="F2" s="371"/>
      <c r="G2" s="371"/>
      <c r="H2" s="371"/>
      <c r="I2" s="371"/>
      <c r="J2" s="371"/>
      <c r="K2" s="371"/>
      <c r="L2" s="371"/>
      <c r="M2" s="100"/>
      <c r="N2" s="101"/>
    </row>
    <row r="3" spans="1:14" ht="15" customHeight="1">
      <c r="A3" s="102"/>
      <c r="B3" s="103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104"/>
      <c r="N3" s="101"/>
    </row>
    <row r="4" spans="1:14" ht="15" customHeight="1">
      <c r="A4" s="102"/>
      <c r="B4" s="103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104"/>
      <c r="N4" s="101"/>
    </row>
    <row r="5" spans="1:14" ht="15" customHeight="1">
      <c r="A5" s="102"/>
      <c r="B5" s="103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104"/>
      <c r="N5" s="101"/>
    </row>
    <row r="6" spans="1:14" ht="14.15" customHeight="1">
      <c r="A6" s="102"/>
      <c r="B6" s="10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  <c r="N6" s="101"/>
    </row>
    <row r="7" spans="1:14" ht="18" customHeight="1">
      <c r="A7" s="102"/>
      <c r="B7" s="103"/>
      <c r="C7" s="105"/>
      <c r="D7" s="105"/>
      <c r="E7" s="105"/>
      <c r="F7" s="105"/>
      <c r="G7" s="337" t="s">
        <v>167</v>
      </c>
      <c r="H7" s="338"/>
      <c r="I7" s="105"/>
      <c r="J7" s="105"/>
      <c r="K7" s="105"/>
      <c r="L7" s="105"/>
      <c r="M7" s="104"/>
      <c r="N7" s="101"/>
    </row>
    <row r="8" spans="1:14" ht="14.15" customHeight="1">
      <c r="A8" s="102"/>
      <c r="B8" s="103"/>
      <c r="C8" s="105"/>
      <c r="D8" s="105"/>
      <c r="E8" s="105"/>
      <c r="F8" s="105"/>
      <c r="G8" s="332" t="s">
        <v>425</v>
      </c>
      <c r="H8" s="333"/>
      <c r="I8" s="105"/>
      <c r="J8" s="105"/>
      <c r="K8" s="105"/>
      <c r="L8" s="105"/>
      <c r="M8" s="104"/>
      <c r="N8" s="101"/>
    </row>
    <row r="9" spans="1:14" ht="14.15" customHeight="1">
      <c r="A9" s="102"/>
      <c r="B9" s="103"/>
      <c r="C9" s="105"/>
      <c r="D9" s="105"/>
      <c r="E9" s="105"/>
      <c r="F9" s="105"/>
      <c r="G9" s="332" t="s">
        <v>427</v>
      </c>
      <c r="H9" s="333"/>
      <c r="I9" s="105"/>
      <c r="J9" s="105"/>
      <c r="K9" s="105"/>
      <c r="L9" s="105"/>
      <c r="M9" s="104"/>
      <c r="N9" s="101"/>
    </row>
    <row r="10" spans="1:14" ht="14.15" customHeight="1">
      <c r="A10" s="102"/>
      <c r="B10" s="103"/>
      <c r="C10" s="105"/>
      <c r="D10" s="105"/>
      <c r="E10" s="105"/>
      <c r="F10" s="105"/>
      <c r="G10" s="332" t="s">
        <v>196</v>
      </c>
      <c r="H10" s="333"/>
      <c r="I10" s="105"/>
      <c r="J10" s="105"/>
      <c r="K10" s="105"/>
      <c r="L10" s="105"/>
      <c r="M10" s="104"/>
      <c r="N10" s="101"/>
    </row>
    <row r="11" spans="1:14" ht="14.15" customHeight="1">
      <c r="A11" s="102"/>
      <c r="B11" s="103"/>
      <c r="C11" s="105"/>
      <c r="D11" s="105"/>
      <c r="E11" s="105"/>
      <c r="F11" s="105"/>
      <c r="G11" s="332" t="s">
        <v>197</v>
      </c>
      <c r="H11" s="333"/>
      <c r="I11" s="105"/>
      <c r="J11" s="105"/>
      <c r="K11" s="105"/>
      <c r="L11" s="105"/>
      <c r="M11" s="104"/>
      <c r="N11" s="101"/>
    </row>
    <row r="12" spans="1:14" ht="14.15" customHeight="1">
      <c r="A12" s="102"/>
      <c r="B12" s="10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4"/>
      <c r="N12" s="101"/>
    </row>
    <row r="13" spans="1:14" ht="14.15" customHeight="1">
      <c r="A13" s="102"/>
      <c r="B13" s="103"/>
      <c r="C13" s="167" t="s">
        <v>295</v>
      </c>
      <c r="D13" s="107" t="s">
        <v>296</v>
      </c>
      <c r="E13" s="167" t="s">
        <v>297</v>
      </c>
      <c r="F13" s="167" t="s">
        <v>168</v>
      </c>
      <c r="G13" s="339" t="s">
        <v>299</v>
      </c>
      <c r="H13" s="339"/>
      <c r="I13" s="339" t="s">
        <v>300</v>
      </c>
      <c r="J13" s="339"/>
      <c r="K13" s="167" t="s">
        <v>168</v>
      </c>
      <c r="L13" s="167" t="s">
        <v>301</v>
      </c>
      <c r="M13" s="104"/>
      <c r="N13" s="101"/>
    </row>
    <row r="14" spans="1:14" ht="14.15" customHeight="1">
      <c r="A14" s="102"/>
      <c r="B14" s="103"/>
      <c r="C14" s="143">
        <v>42195</v>
      </c>
      <c r="D14" s="144">
        <v>0.82291666666666663</v>
      </c>
      <c r="E14" s="145">
        <v>9</v>
      </c>
      <c r="F14" s="145">
        <v>0</v>
      </c>
      <c r="G14" s="323" t="str">
        <f>G8</f>
        <v>Cascade FC G05</v>
      </c>
      <c r="H14" s="323"/>
      <c r="I14" s="323" t="str">
        <f>G9</f>
        <v>CWSA G05 Navy</v>
      </c>
      <c r="J14" s="323"/>
      <c r="K14" s="109">
        <v>3</v>
      </c>
      <c r="L14" s="109" t="s">
        <v>302</v>
      </c>
      <c r="M14" s="104"/>
      <c r="N14" s="101"/>
    </row>
    <row r="15" spans="1:14" ht="14.15" customHeight="1">
      <c r="A15" s="102"/>
      <c r="B15" s="103"/>
      <c r="C15" s="143">
        <v>42195</v>
      </c>
      <c r="D15" s="144">
        <v>0.82291666666666663</v>
      </c>
      <c r="E15" s="145">
        <v>10</v>
      </c>
      <c r="F15" s="145">
        <v>0</v>
      </c>
      <c r="G15" s="323" t="str">
        <f>G10</f>
        <v>MVP 05 Marauders</v>
      </c>
      <c r="H15" s="323"/>
      <c r="I15" s="323" t="str">
        <f>G11</f>
        <v>Wenatchee Fire Fischer 05</v>
      </c>
      <c r="J15" s="323"/>
      <c r="K15" s="109">
        <v>4</v>
      </c>
      <c r="L15" s="109" t="s">
        <v>302</v>
      </c>
      <c r="M15" s="104"/>
      <c r="N15" s="101"/>
    </row>
    <row r="16" spans="1:14" ht="7" customHeight="1">
      <c r="A16" s="102"/>
      <c r="B16" s="103"/>
      <c r="C16" s="146"/>
      <c r="D16" s="147"/>
      <c r="E16" s="148"/>
      <c r="F16" s="148"/>
      <c r="G16" s="110"/>
      <c r="H16" s="110"/>
      <c r="I16" s="110"/>
      <c r="J16" s="110"/>
      <c r="K16" s="111"/>
      <c r="L16" s="111"/>
      <c r="M16" s="104"/>
      <c r="N16" s="101"/>
    </row>
    <row r="17" spans="1:14" ht="14.15" customHeight="1">
      <c r="A17" s="102"/>
      <c r="B17" s="103"/>
      <c r="C17" s="143">
        <v>42196</v>
      </c>
      <c r="D17" s="144">
        <v>0.625</v>
      </c>
      <c r="E17" s="145">
        <v>10</v>
      </c>
      <c r="F17" s="145">
        <v>2</v>
      </c>
      <c r="G17" s="323" t="str">
        <f>G9</f>
        <v>CWSA G05 Navy</v>
      </c>
      <c r="H17" s="323"/>
      <c r="I17" s="323" t="str">
        <f>G11</f>
        <v>Wenatchee Fire Fischer 05</v>
      </c>
      <c r="J17" s="323"/>
      <c r="K17" s="109">
        <v>1</v>
      </c>
      <c r="L17" s="109" t="s">
        <v>302</v>
      </c>
      <c r="M17" s="104"/>
      <c r="N17" s="101"/>
    </row>
    <row r="18" spans="1:14" ht="14.15" customHeight="1">
      <c r="A18" s="102"/>
      <c r="B18" s="103"/>
      <c r="C18" s="143">
        <v>42196</v>
      </c>
      <c r="D18" s="144">
        <v>0.67013888888888884</v>
      </c>
      <c r="E18" s="145">
        <v>10</v>
      </c>
      <c r="F18" s="145">
        <v>1</v>
      </c>
      <c r="G18" s="323" t="str">
        <f>G8</f>
        <v>Cascade FC G05</v>
      </c>
      <c r="H18" s="323"/>
      <c r="I18" s="323" t="str">
        <f>G10</f>
        <v>MVP 05 Marauders</v>
      </c>
      <c r="J18" s="323"/>
      <c r="K18" s="109">
        <v>0</v>
      </c>
      <c r="L18" s="109" t="s">
        <v>302</v>
      </c>
      <c r="M18" s="104"/>
      <c r="N18" s="101"/>
    </row>
    <row r="19" spans="1:14" ht="7" customHeight="1">
      <c r="A19" s="102"/>
      <c r="B19" s="103"/>
      <c r="C19" s="146"/>
      <c r="D19" s="147"/>
      <c r="E19" s="148"/>
      <c r="F19" s="148"/>
      <c r="G19" s="110"/>
      <c r="H19" s="110"/>
      <c r="I19" s="110"/>
      <c r="J19" s="110"/>
      <c r="K19" s="111"/>
      <c r="L19" s="111"/>
      <c r="M19" s="104"/>
      <c r="N19" s="101"/>
    </row>
    <row r="20" spans="1:14" ht="14.15" customHeight="1">
      <c r="A20" s="102"/>
      <c r="B20" s="103"/>
      <c r="C20" s="143">
        <v>42197</v>
      </c>
      <c r="D20" s="144">
        <v>0.44444444444444442</v>
      </c>
      <c r="E20" s="145">
        <v>9</v>
      </c>
      <c r="F20" s="145">
        <v>2</v>
      </c>
      <c r="G20" s="323" t="str">
        <f>G11</f>
        <v>Wenatchee Fire Fischer 05</v>
      </c>
      <c r="H20" s="323"/>
      <c r="I20" s="323" t="str">
        <f>G8</f>
        <v>Cascade FC G05</v>
      </c>
      <c r="J20" s="323"/>
      <c r="K20" s="109">
        <v>0</v>
      </c>
      <c r="L20" s="109" t="s">
        <v>302</v>
      </c>
      <c r="M20" s="104"/>
      <c r="N20" s="101"/>
    </row>
    <row r="21" spans="1:14" ht="14.15" customHeight="1">
      <c r="A21" s="102"/>
      <c r="B21" s="103"/>
      <c r="C21" s="143">
        <v>42197</v>
      </c>
      <c r="D21" s="144">
        <v>0.44444444444444442</v>
      </c>
      <c r="E21" s="145">
        <v>10</v>
      </c>
      <c r="F21" s="145">
        <v>2</v>
      </c>
      <c r="G21" s="323" t="str">
        <f>G9</f>
        <v>CWSA G05 Navy</v>
      </c>
      <c r="H21" s="323"/>
      <c r="I21" s="323" t="str">
        <f>G10</f>
        <v>MVP 05 Marauders</v>
      </c>
      <c r="J21" s="323"/>
      <c r="K21" s="109">
        <v>0</v>
      </c>
      <c r="L21" s="109" t="s">
        <v>302</v>
      </c>
      <c r="M21" s="104"/>
      <c r="N21" s="101"/>
    </row>
    <row r="22" spans="1:14" ht="7" customHeight="1">
      <c r="A22" s="102"/>
      <c r="B22" s="103"/>
      <c r="C22" s="146"/>
      <c r="D22" s="147"/>
      <c r="E22" s="148"/>
      <c r="F22" s="148"/>
      <c r="G22" s="110"/>
      <c r="H22" s="110"/>
      <c r="I22" s="110"/>
      <c r="J22" s="110"/>
      <c r="K22" s="111"/>
      <c r="L22" s="111"/>
      <c r="M22" s="104"/>
      <c r="N22" s="101"/>
    </row>
    <row r="23" spans="1:14" ht="14.15" customHeight="1">
      <c r="A23" s="102"/>
      <c r="B23" s="103"/>
      <c r="C23" s="143">
        <v>42197</v>
      </c>
      <c r="D23" s="144">
        <v>0.61458333333333337</v>
      </c>
      <c r="E23" s="145">
        <v>9</v>
      </c>
      <c r="F23" s="145"/>
      <c r="G23" s="328" t="s">
        <v>184</v>
      </c>
      <c r="H23" s="328"/>
      <c r="I23" s="328" t="s">
        <v>185</v>
      </c>
      <c r="J23" s="328"/>
      <c r="K23" s="112"/>
      <c r="L23" s="109" t="s">
        <v>314</v>
      </c>
      <c r="M23" s="104"/>
      <c r="N23" s="101"/>
    </row>
    <row r="24" spans="1:14" ht="14.15" customHeight="1">
      <c r="A24" s="102"/>
      <c r="B24" s="10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4"/>
      <c r="N24" s="101"/>
    </row>
    <row r="25" spans="1:14" ht="14.15" customHeight="1">
      <c r="A25" s="102"/>
      <c r="B25" s="103"/>
      <c r="C25" s="105"/>
      <c r="D25" s="329" t="s">
        <v>186</v>
      </c>
      <c r="E25" s="331"/>
      <c r="F25" s="168" t="s">
        <v>316</v>
      </c>
      <c r="G25" s="114" t="s">
        <v>170</v>
      </c>
      <c r="H25" s="114" t="s">
        <v>188</v>
      </c>
      <c r="I25" s="115" t="s">
        <v>319</v>
      </c>
      <c r="J25" s="114" t="s">
        <v>320</v>
      </c>
      <c r="K25" s="115" t="s">
        <v>321</v>
      </c>
      <c r="L25" s="105"/>
      <c r="M25" s="104"/>
      <c r="N25" s="101"/>
    </row>
    <row r="26" spans="1:14" ht="14.15" customHeight="1">
      <c r="A26" s="102"/>
      <c r="B26" s="103"/>
      <c r="C26" s="105"/>
      <c r="D26" s="353" t="str">
        <f>G8</f>
        <v>Cascade FC G05</v>
      </c>
      <c r="E26" s="354"/>
      <c r="F26" s="211">
        <v>0</v>
      </c>
      <c r="G26" s="211">
        <v>8</v>
      </c>
      <c r="H26" s="211">
        <v>0</v>
      </c>
      <c r="I26" s="211"/>
      <c r="J26" s="211"/>
      <c r="K26" s="211">
        <v>8</v>
      </c>
      <c r="L26" s="105"/>
      <c r="M26" s="104"/>
      <c r="N26" s="101"/>
    </row>
    <row r="27" spans="1:14" ht="14.15" customHeight="1">
      <c r="A27" s="102"/>
      <c r="B27" s="103"/>
      <c r="C27" s="105"/>
      <c r="D27" s="353" t="str">
        <f>G9</f>
        <v>CWSA G05 Navy</v>
      </c>
      <c r="E27" s="354"/>
      <c r="F27" s="211">
        <v>10</v>
      </c>
      <c r="G27" s="211">
        <v>8</v>
      </c>
      <c r="H27" s="211">
        <v>9</v>
      </c>
      <c r="I27" s="211"/>
      <c r="J27" s="211"/>
      <c r="K27" s="211">
        <v>27</v>
      </c>
      <c r="L27" s="105"/>
      <c r="M27" s="104"/>
      <c r="N27" s="101"/>
    </row>
    <row r="28" spans="1:14" ht="14.15" customHeight="1">
      <c r="A28" s="102"/>
      <c r="B28" s="103"/>
      <c r="C28" s="105"/>
      <c r="D28" s="353" t="str">
        <f>G10</f>
        <v>MVP 05 Marauders</v>
      </c>
      <c r="E28" s="354"/>
      <c r="F28" s="211">
        <v>0</v>
      </c>
      <c r="G28" s="211">
        <v>0</v>
      </c>
      <c r="H28" s="211">
        <v>0</v>
      </c>
      <c r="I28" s="211"/>
      <c r="J28" s="211"/>
      <c r="K28" s="211">
        <v>0</v>
      </c>
      <c r="L28" s="105"/>
      <c r="M28" s="104"/>
      <c r="N28" s="101"/>
    </row>
    <row r="29" spans="1:14" ht="14.15" customHeight="1">
      <c r="A29" s="102"/>
      <c r="B29" s="103"/>
      <c r="C29" s="105"/>
      <c r="D29" s="353" t="str">
        <f>G11</f>
        <v>Wenatchee Fire Fischer 05</v>
      </c>
      <c r="E29" s="354"/>
      <c r="F29" s="211">
        <v>10</v>
      </c>
      <c r="G29" s="211">
        <v>1</v>
      </c>
      <c r="H29" s="211">
        <v>9</v>
      </c>
      <c r="I29" s="211"/>
      <c r="J29" s="211"/>
      <c r="K29" s="211">
        <v>20</v>
      </c>
      <c r="L29" s="105"/>
      <c r="M29" s="104"/>
      <c r="N29" s="101"/>
    </row>
    <row r="30" spans="1:14" ht="14.15" customHeight="1">
      <c r="A30" s="102"/>
      <c r="B30" s="117"/>
      <c r="C30" s="118"/>
      <c r="D30" s="118"/>
      <c r="E30" s="118"/>
      <c r="F30" s="322"/>
      <c r="G30" s="322"/>
      <c r="H30" s="322"/>
      <c r="I30" s="322"/>
      <c r="J30" s="322"/>
      <c r="K30" s="322"/>
      <c r="L30" s="118"/>
      <c r="M30" s="104"/>
      <c r="N30" s="101"/>
    </row>
    <row r="31" spans="1:14" ht="14.15" customHeight="1">
      <c r="A31" s="102"/>
      <c r="B31" s="117"/>
      <c r="C31" s="119"/>
      <c r="D31" s="120" t="s">
        <v>314</v>
      </c>
      <c r="E31" s="118"/>
      <c r="F31" s="118"/>
      <c r="G31" s="118"/>
      <c r="H31" s="118"/>
      <c r="I31" s="118"/>
      <c r="J31" s="118"/>
      <c r="K31" s="118"/>
      <c r="L31" s="118"/>
      <c r="M31" s="104"/>
      <c r="N31" s="101"/>
    </row>
    <row r="32" spans="1:14" ht="14.15" customHeight="1">
      <c r="A32" s="102"/>
      <c r="B32" s="117"/>
      <c r="C32" s="119"/>
      <c r="D32" s="121"/>
      <c r="E32" s="372" t="s">
        <v>625</v>
      </c>
      <c r="F32" s="372"/>
      <c r="G32" s="372"/>
      <c r="H32" s="372"/>
      <c r="I32" s="372"/>
      <c r="J32" s="372"/>
      <c r="K32" s="372"/>
      <c r="L32" s="118"/>
      <c r="M32" s="104"/>
      <c r="N32" s="101"/>
    </row>
    <row r="33" spans="1:14" ht="13">
      <c r="A33" s="102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04"/>
      <c r="N33" s="101"/>
    </row>
    <row r="34" spans="1:14" ht="13">
      <c r="A34" s="102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04"/>
      <c r="N34" s="101"/>
    </row>
    <row r="35" spans="1:14" ht="13">
      <c r="A35" s="102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04"/>
      <c r="N35" s="101"/>
    </row>
    <row r="36" spans="1:14" ht="13">
      <c r="A36" s="102"/>
      <c r="B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4"/>
      <c r="N36" s="101"/>
    </row>
    <row r="37" spans="1:14" ht="13">
      <c r="A37" s="102"/>
      <c r="B37" s="103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4"/>
      <c r="N37" s="101"/>
    </row>
    <row r="38" spans="1:14" ht="13">
      <c r="A38" s="102"/>
      <c r="B38" s="103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4"/>
      <c r="N38" s="101"/>
    </row>
    <row r="39" spans="1:14" ht="13">
      <c r="A39" s="102"/>
      <c r="B39" s="10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4"/>
      <c r="N39" s="101"/>
    </row>
    <row r="40" spans="1:14" ht="13">
      <c r="A40" s="102"/>
      <c r="B40" s="103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4"/>
      <c r="N40" s="101"/>
    </row>
    <row r="41" spans="1:14" ht="13">
      <c r="A41" s="102"/>
      <c r="B41" s="103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4"/>
      <c r="N41" s="101"/>
    </row>
    <row r="42" spans="1:14" ht="13">
      <c r="A42" s="102"/>
      <c r="B42" s="103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4"/>
      <c r="N42" s="101"/>
    </row>
    <row r="43" spans="1:14" ht="13">
      <c r="A43" s="102"/>
      <c r="B43" s="10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4"/>
      <c r="N43" s="101"/>
    </row>
    <row r="44" spans="1:14" ht="13">
      <c r="A44" s="102"/>
      <c r="B44" s="10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4"/>
      <c r="N44" s="101"/>
    </row>
    <row r="45" spans="1:14" ht="13">
      <c r="A45" s="102"/>
      <c r="B45" s="10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4"/>
      <c r="N45" s="101"/>
    </row>
    <row r="46" spans="1:14" ht="13">
      <c r="A46" s="102"/>
      <c r="B46" s="103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04"/>
      <c r="N46" s="101"/>
    </row>
    <row r="47" spans="1:14" ht="13">
      <c r="A47" s="102"/>
      <c r="B47" s="103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04"/>
      <c r="N47" s="101"/>
    </row>
    <row r="48" spans="1:14" ht="13">
      <c r="A48" s="102"/>
      <c r="B48" s="103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04"/>
      <c r="N48" s="101"/>
    </row>
    <row r="49" spans="1:14" ht="13">
      <c r="A49" s="102"/>
      <c r="B49" s="103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4"/>
      <c r="N49" s="101"/>
    </row>
    <row r="50" spans="1:14" ht="13">
      <c r="A50" s="102"/>
      <c r="B50" s="103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04"/>
      <c r="N50" s="101"/>
    </row>
    <row r="51" spans="1:14" ht="13">
      <c r="A51" s="102"/>
      <c r="B51" s="103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04"/>
      <c r="N51" s="101"/>
    </row>
    <row r="52" spans="1:14" ht="13">
      <c r="A52" s="102"/>
      <c r="B52" s="103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04"/>
      <c r="N52" s="101"/>
    </row>
    <row r="53" spans="1:14" ht="13">
      <c r="A53" s="102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1"/>
    </row>
    <row r="54" spans="1:14" ht="13">
      <c r="A54" s="102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1"/>
    </row>
    <row r="55" spans="1:14" ht="13">
      <c r="A55" s="102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1"/>
    </row>
    <row r="56" spans="1:14" ht="13">
      <c r="A56" s="102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1"/>
    </row>
    <row r="57" spans="1:14" ht="13">
      <c r="A57" s="102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1"/>
    </row>
    <row r="58" spans="1:14" ht="13">
      <c r="A58" s="102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1"/>
    </row>
    <row r="59" spans="1:14" ht="13">
      <c r="A59" s="102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1"/>
    </row>
    <row r="60" spans="1:14" ht="13">
      <c r="A60" s="102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1"/>
    </row>
    <row r="61" spans="1:14" ht="13">
      <c r="A61" s="102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1"/>
    </row>
    <row r="62" spans="1:14" ht="13">
      <c r="A62" s="102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1"/>
    </row>
    <row r="63" spans="1:14" ht="13">
      <c r="A63" s="102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1"/>
    </row>
    <row r="64" spans="1:14" ht="13">
      <c r="A64" s="102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1"/>
    </row>
    <row r="65" spans="1:14" ht="13">
      <c r="A65" s="102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1"/>
    </row>
    <row r="66" spans="1:14" ht="13">
      <c r="A66" s="102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1"/>
    </row>
    <row r="67" spans="1:14" ht="13">
      <c r="A67" s="102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1"/>
    </row>
    <row r="68" spans="1:14" ht="13">
      <c r="A68" s="102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1"/>
    </row>
    <row r="69" spans="1:14" ht="13">
      <c r="A69" s="102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1"/>
    </row>
    <row r="70" spans="1:14" ht="13">
      <c r="A70" s="102"/>
      <c r="B70" s="10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1"/>
    </row>
    <row r="71" spans="1:14" ht="13">
      <c r="A71" s="102"/>
      <c r="B71" s="10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1"/>
    </row>
    <row r="72" spans="1:14" ht="13">
      <c r="A72" s="102"/>
      <c r="B72" s="10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1"/>
    </row>
    <row r="73" spans="1:14" ht="13.5" thickBot="1">
      <c r="A73" s="102"/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5"/>
      <c r="N73" s="101"/>
    </row>
    <row r="74" spans="1:14" ht="29.15" customHeight="1" thickTop="1" thickBot="1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8"/>
    </row>
    <row r="75" spans="1:14" ht="13" thickTop="1"/>
  </sheetData>
  <mergeCells count="29">
    <mergeCell ref="E32:K32"/>
    <mergeCell ref="G20:H20"/>
    <mergeCell ref="I20:J20"/>
    <mergeCell ref="G21:H21"/>
    <mergeCell ref="I21:J21"/>
    <mergeCell ref="G23:H23"/>
    <mergeCell ref="I23:J23"/>
    <mergeCell ref="D25:E25"/>
    <mergeCell ref="D26:E26"/>
    <mergeCell ref="D27:E27"/>
    <mergeCell ref="D28:E28"/>
    <mergeCell ref="D29:E29"/>
    <mergeCell ref="G15:H15"/>
    <mergeCell ref="I15:J15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G9:H9"/>
    <mergeCell ref="C3:L5"/>
    <mergeCell ref="G7:H7"/>
    <mergeCell ref="G8:H8"/>
    <mergeCell ref="C2:L2"/>
  </mergeCells>
  <phoneticPr fontId="44" type="noConversion"/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workbookViewId="0">
      <selection activeCell="K31" sqref="K31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71" t="s">
        <v>581</v>
      </c>
      <c r="D2" s="371"/>
      <c r="E2" s="371"/>
      <c r="F2" s="371"/>
      <c r="G2" s="371"/>
      <c r="H2" s="371"/>
      <c r="I2" s="371"/>
      <c r="J2" s="371"/>
      <c r="K2" s="371"/>
      <c r="L2" s="371"/>
      <c r="M2" s="13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82" t="s">
        <v>107</v>
      </c>
      <c r="F7" s="383"/>
      <c r="G7" s="44"/>
      <c r="H7" s="44"/>
      <c r="I7" s="382" t="s">
        <v>123</v>
      </c>
      <c r="J7" s="383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345" t="s">
        <v>430</v>
      </c>
      <c r="F8" s="346"/>
      <c r="G8" s="44"/>
      <c r="H8" s="44"/>
      <c r="I8" s="345" t="s">
        <v>433</v>
      </c>
      <c r="J8" s="346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345" t="s">
        <v>437</v>
      </c>
      <c r="F9" s="346"/>
      <c r="G9" s="44"/>
      <c r="H9" s="44"/>
      <c r="I9" s="345" t="s">
        <v>434</v>
      </c>
      <c r="J9" s="346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345" t="s">
        <v>436</v>
      </c>
      <c r="F10" s="346"/>
      <c r="G10" s="44"/>
      <c r="H10" s="44"/>
      <c r="I10" s="345" t="s">
        <v>201</v>
      </c>
      <c r="J10" s="346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345" t="s">
        <v>432</v>
      </c>
      <c r="F11" s="346"/>
      <c r="G11" s="44"/>
      <c r="H11" s="44"/>
      <c r="I11" s="345" t="s">
        <v>202</v>
      </c>
      <c r="J11" s="346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5" customHeight="1">
      <c r="A13" s="36"/>
      <c r="B13" s="42"/>
      <c r="C13" s="256" t="s">
        <v>295</v>
      </c>
      <c r="D13" s="260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43"/>
      <c r="N13" s="41"/>
    </row>
    <row r="14" spans="1:14" ht="14.15" customHeight="1">
      <c r="A14" s="36"/>
      <c r="B14" s="42"/>
      <c r="C14" s="61">
        <v>42195</v>
      </c>
      <c r="D14" s="62">
        <v>0.5625</v>
      </c>
      <c r="E14" s="63">
        <v>9</v>
      </c>
      <c r="F14" s="63">
        <v>1</v>
      </c>
      <c r="G14" s="343" t="str">
        <f>E8</f>
        <v>Crossfire Select Red G04</v>
      </c>
      <c r="H14" s="344"/>
      <c r="I14" s="343" t="str">
        <f>E9</f>
        <v>Seattle United NE G04 Blue</v>
      </c>
      <c r="J14" s="343"/>
      <c r="K14" s="64">
        <v>5</v>
      </c>
      <c r="L14" s="64" t="s">
        <v>302</v>
      </c>
      <c r="M14" s="43"/>
      <c r="N14" s="41"/>
    </row>
    <row r="15" spans="1:14" ht="14.15" customHeight="1">
      <c r="A15" s="36"/>
      <c r="B15" s="42"/>
      <c r="C15" s="61">
        <v>42195</v>
      </c>
      <c r="D15" s="62">
        <v>0.61458333333333337</v>
      </c>
      <c r="E15" s="63">
        <v>9</v>
      </c>
      <c r="F15" s="63">
        <v>3</v>
      </c>
      <c r="G15" s="343" t="str">
        <f>I8</f>
        <v>FWFC G04 Blue</v>
      </c>
      <c r="H15" s="344"/>
      <c r="I15" s="343" t="str">
        <f>I9</f>
        <v>MIFC - GU11 - A</v>
      </c>
      <c r="J15" s="343"/>
      <c r="K15" s="64">
        <v>0</v>
      </c>
      <c r="L15" s="64" t="s">
        <v>304</v>
      </c>
      <c r="M15" s="43"/>
      <c r="N15" s="41"/>
    </row>
    <row r="16" spans="1:14" ht="14.15" customHeight="1">
      <c r="A16" s="36"/>
      <c r="B16" s="42"/>
      <c r="C16" s="61">
        <v>42195</v>
      </c>
      <c r="D16" s="62">
        <v>0.71875</v>
      </c>
      <c r="E16" s="63">
        <v>9</v>
      </c>
      <c r="F16" s="63">
        <v>1</v>
      </c>
      <c r="G16" s="343" t="str">
        <f>E10</f>
        <v>NWN G04 Blue</v>
      </c>
      <c r="H16" s="344"/>
      <c r="I16" s="343" t="str">
        <f>E11</f>
        <v>CWSA Jasso</v>
      </c>
      <c r="J16" s="343"/>
      <c r="K16" s="64">
        <v>3</v>
      </c>
      <c r="L16" s="64" t="s">
        <v>302</v>
      </c>
      <c r="M16" s="43"/>
      <c r="N16" s="41"/>
    </row>
    <row r="17" spans="1:14" ht="14.15" customHeight="1">
      <c r="A17" s="36"/>
      <c r="B17" s="42"/>
      <c r="C17" s="61">
        <v>42195</v>
      </c>
      <c r="D17" s="62">
        <v>0.71875</v>
      </c>
      <c r="E17" s="63">
        <v>10</v>
      </c>
      <c r="F17" s="63">
        <v>8</v>
      </c>
      <c r="G17" s="343" t="str">
        <f>I10</f>
        <v>NW United Prem 04 Moulton</v>
      </c>
      <c r="H17" s="344"/>
      <c r="I17" s="343" t="str">
        <f>I11</f>
        <v>SU Reg Select U11 Girls</v>
      </c>
      <c r="J17" s="343"/>
      <c r="K17" s="64">
        <v>0</v>
      </c>
      <c r="L17" s="64" t="s">
        <v>304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5" customHeight="1">
      <c r="A19" s="36"/>
      <c r="B19" s="42"/>
      <c r="C19" s="61">
        <v>42196</v>
      </c>
      <c r="D19" s="62">
        <v>0.44444444444444442</v>
      </c>
      <c r="E19" s="63">
        <v>9</v>
      </c>
      <c r="F19" s="63">
        <v>5</v>
      </c>
      <c r="G19" s="343" t="str">
        <f>E9</f>
        <v>Seattle United NE G04 Blue</v>
      </c>
      <c r="H19" s="344"/>
      <c r="I19" s="343" t="str">
        <f>E10</f>
        <v>NWN G04 Blue</v>
      </c>
      <c r="J19" s="343"/>
      <c r="K19" s="64">
        <v>2</v>
      </c>
      <c r="L19" s="64" t="s">
        <v>302</v>
      </c>
      <c r="M19" s="43"/>
      <c r="N19" s="41"/>
    </row>
    <row r="20" spans="1:14" ht="14.15" customHeight="1">
      <c r="A20" s="36"/>
      <c r="B20" s="42"/>
      <c r="C20" s="61">
        <v>42196</v>
      </c>
      <c r="D20" s="62">
        <v>0.44444444444444442</v>
      </c>
      <c r="E20" s="63">
        <v>10</v>
      </c>
      <c r="F20" s="63">
        <v>1</v>
      </c>
      <c r="G20" s="343" t="str">
        <f>E11</f>
        <v>CWSA Jasso</v>
      </c>
      <c r="H20" s="344"/>
      <c r="I20" s="343" t="str">
        <f>E8</f>
        <v>Crossfire Select Red G04</v>
      </c>
      <c r="J20" s="343"/>
      <c r="K20" s="64">
        <v>2</v>
      </c>
      <c r="L20" s="64" t="s">
        <v>302</v>
      </c>
      <c r="M20" s="43"/>
      <c r="N20" s="41"/>
    </row>
    <row r="21" spans="1:14" ht="14.15" customHeight="1">
      <c r="A21" s="36"/>
      <c r="B21" s="42"/>
      <c r="C21" s="61">
        <v>42196</v>
      </c>
      <c r="D21" s="62">
        <v>0.48958333333333331</v>
      </c>
      <c r="E21" s="63">
        <v>9</v>
      </c>
      <c r="F21" s="63">
        <v>1</v>
      </c>
      <c r="G21" s="343" t="str">
        <f>I9</f>
        <v>MIFC - GU11 - A</v>
      </c>
      <c r="H21" s="344"/>
      <c r="I21" s="343" t="str">
        <f>I10</f>
        <v>NW United Prem 04 Moulton</v>
      </c>
      <c r="J21" s="343"/>
      <c r="K21" s="137" t="s">
        <v>600</v>
      </c>
      <c r="L21" s="64" t="s">
        <v>304</v>
      </c>
      <c r="M21" s="43"/>
      <c r="N21" s="41"/>
    </row>
    <row r="22" spans="1:14" ht="14.15" customHeight="1">
      <c r="A22" s="36"/>
      <c r="B22" s="42"/>
      <c r="C22" s="61">
        <v>42196</v>
      </c>
      <c r="D22" s="62">
        <v>0.48958333333333331</v>
      </c>
      <c r="E22" s="63">
        <v>10</v>
      </c>
      <c r="F22" s="63">
        <v>0</v>
      </c>
      <c r="G22" s="343" t="str">
        <f>I11</f>
        <v>SU Reg Select U11 Girls</v>
      </c>
      <c r="H22" s="344"/>
      <c r="I22" s="343" t="str">
        <f>I8</f>
        <v>FWFC G04 Blue</v>
      </c>
      <c r="J22" s="343"/>
      <c r="K22" s="64">
        <v>7</v>
      </c>
      <c r="L22" s="64" t="s">
        <v>304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5" customHeight="1">
      <c r="A24" s="36"/>
      <c r="B24" s="42"/>
      <c r="C24" s="61">
        <v>42196</v>
      </c>
      <c r="D24" s="62">
        <v>0.76041666666666663</v>
      </c>
      <c r="E24" s="63">
        <v>9</v>
      </c>
      <c r="F24" s="63">
        <v>3</v>
      </c>
      <c r="G24" s="343" t="str">
        <f>E8</f>
        <v>Crossfire Select Red G04</v>
      </c>
      <c r="H24" s="344"/>
      <c r="I24" s="343" t="str">
        <f>E10</f>
        <v>NWN G04 Blue</v>
      </c>
      <c r="J24" s="343"/>
      <c r="K24" s="64">
        <v>2</v>
      </c>
      <c r="L24" s="64" t="s">
        <v>302</v>
      </c>
      <c r="M24" s="43"/>
      <c r="N24" s="41"/>
    </row>
    <row r="25" spans="1:14" ht="14.15" customHeight="1">
      <c r="A25" s="36"/>
      <c r="B25" s="42"/>
      <c r="C25" s="61">
        <v>42196</v>
      </c>
      <c r="D25" s="62">
        <v>0.76041666666666663</v>
      </c>
      <c r="E25" s="63">
        <v>10</v>
      </c>
      <c r="F25" s="63">
        <v>2</v>
      </c>
      <c r="G25" s="343" t="str">
        <f>E9</f>
        <v>Seattle United NE G04 Blue</v>
      </c>
      <c r="H25" s="344"/>
      <c r="I25" s="343" t="str">
        <f>E11</f>
        <v>CWSA Jasso</v>
      </c>
      <c r="J25" s="343"/>
      <c r="K25" s="64">
        <v>0</v>
      </c>
      <c r="L25" s="64" t="s">
        <v>302</v>
      </c>
      <c r="M25" s="43"/>
      <c r="N25" s="41"/>
    </row>
    <row r="26" spans="1:14" ht="14.15" customHeight="1">
      <c r="A26" s="36"/>
      <c r="B26" s="42"/>
      <c r="C26" s="61">
        <v>42196</v>
      </c>
      <c r="D26" s="62">
        <v>0.80555555555555547</v>
      </c>
      <c r="E26" s="63">
        <v>9</v>
      </c>
      <c r="F26" s="63">
        <v>2</v>
      </c>
      <c r="G26" s="343" t="str">
        <f>I8</f>
        <v>FWFC G04 Blue</v>
      </c>
      <c r="H26" s="344"/>
      <c r="I26" s="343" t="str">
        <f>I10</f>
        <v>NW United Prem 04 Moulton</v>
      </c>
      <c r="J26" s="343"/>
      <c r="K26" s="64">
        <v>1</v>
      </c>
      <c r="L26" s="64" t="s">
        <v>304</v>
      </c>
      <c r="M26" s="43"/>
      <c r="N26" s="41"/>
    </row>
    <row r="27" spans="1:14" ht="14.15" customHeight="1">
      <c r="A27" s="36"/>
      <c r="B27" s="42"/>
      <c r="C27" s="61">
        <v>42196</v>
      </c>
      <c r="D27" s="62">
        <v>0.80555555555555547</v>
      </c>
      <c r="E27" s="63">
        <v>10</v>
      </c>
      <c r="F27" s="63">
        <v>1</v>
      </c>
      <c r="G27" s="343" t="str">
        <f>I9</f>
        <v>MIFC - GU11 - A</v>
      </c>
      <c r="H27" s="344"/>
      <c r="I27" s="343" t="str">
        <f>I11</f>
        <v>SU Reg Select U11 Girls</v>
      </c>
      <c r="J27" s="343"/>
      <c r="K27" s="64">
        <v>1</v>
      </c>
      <c r="L27" s="64" t="s">
        <v>304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5" customHeight="1">
      <c r="A29" s="36"/>
      <c r="B29" s="42"/>
      <c r="C29" s="61">
        <v>42197</v>
      </c>
      <c r="D29" s="62">
        <v>0.48958333333333331</v>
      </c>
      <c r="E29" s="63">
        <v>9</v>
      </c>
      <c r="F29" s="63"/>
      <c r="G29" s="360" t="s">
        <v>198</v>
      </c>
      <c r="H29" s="344"/>
      <c r="I29" s="360" t="s">
        <v>199</v>
      </c>
      <c r="J29" s="360"/>
      <c r="K29" s="137"/>
      <c r="L29" s="64" t="s">
        <v>314</v>
      </c>
      <c r="M29" s="43"/>
      <c r="N29" s="41"/>
    </row>
    <row r="30" spans="1:14" ht="14.15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5" customHeight="1">
      <c r="A31" s="36"/>
      <c r="B31" s="42"/>
      <c r="C31" s="44"/>
      <c r="D31" s="384" t="s">
        <v>315</v>
      </c>
      <c r="E31" s="385"/>
      <c r="F31" s="259" t="s">
        <v>316</v>
      </c>
      <c r="G31" s="258" t="s">
        <v>317</v>
      </c>
      <c r="H31" s="259" t="s">
        <v>318</v>
      </c>
      <c r="I31" s="258" t="s">
        <v>319</v>
      </c>
      <c r="J31" s="259" t="s">
        <v>320</v>
      </c>
      <c r="K31" s="258" t="s">
        <v>321</v>
      </c>
      <c r="L31" s="44"/>
      <c r="M31" s="43"/>
      <c r="N31" s="41"/>
    </row>
    <row r="32" spans="1:14" ht="14.15" customHeight="1">
      <c r="A32" s="36"/>
      <c r="B32" s="42"/>
      <c r="C32" s="44"/>
      <c r="D32" s="356" t="str">
        <f>E8</f>
        <v>Crossfire Select Red G04</v>
      </c>
      <c r="E32" s="357"/>
      <c r="F32" s="169">
        <v>1</v>
      </c>
      <c r="G32" s="169">
        <v>8</v>
      </c>
      <c r="H32" s="169">
        <v>9</v>
      </c>
      <c r="I32" s="169"/>
      <c r="J32" s="169"/>
      <c r="K32" s="169">
        <v>18</v>
      </c>
      <c r="L32" s="44"/>
      <c r="M32" s="43"/>
      <c r="N32" s="41"/>
    </row>
    <row r="33" spans="1:14" ht="14.15" customHeight="1">
      <c r="A33" s="36"/>
      <c r="B33" s="42"/>
      <c r="C33" s="44"/>
      <c r="D33" s="356" t="str">
        <f>E9</f>
        <v>Seattle United NE G04 Blue</v>
      </c>
      <c r="E33" s="357"/>
      <c r="F33" s="169">
        <v>9</v>
      </c>
      <c r="G33" s="169">
        <v>9</v>
      </c>
      <c r="H33" s="169">
        <v>9</v>
      </c>
      <c r="I33" s="169"/>
      <c r="J33" s="169"/>
      <c r="K33" s="169">
        <v>27</v>
      </c>
      <c r="L33" s="44"/>
      <c r="M33" s="43"/>
      <c r="N33" s="41"/>
    </row>
    <row r="34" spans="1:14" ht="14.15" customHeight="1">
      <c r="A34" s="36"/>
      <c r="B34" s="42"/>
      <c r="C34" s="44"/>
      <c r="D34" s="356" t="str">
        <f>E10</f>
        <v>NWN G04 Blue</v>
      </c>
      <c r="E34" s="357"/>
      <c r="F34" s="169">
        <v>1</v>
      </c>
      <c r="G34" s="169">
        <v>2</v>
      </c>
      <c r="H34" s="169">
        <v>2</v>
      </c>
      <c r="I34" s="169"/>
      <c r="J34" s="169"/>
      <c r="K34" s="169">
        <v>5</v>
      </c>
      <c r="L34" s="44"/>
      <c r="M34" s="43"/>
      <c r="N34" s="41"/>
    </row>
    <row r="35" spans="1:14" ht="14.15" customHeight="1">
      <c r="A35" s="36"/>
      <c r="B35" s="42"/>
      <c r="C35" s="44"/>
      <c r="D35" s="356" t="str">
        <f>E11</f>
        <v>CWSA Jasso</v>
      </c>
      <c r="E35" s="357"/>
      <c r="F35" s="169">
        <v>9</v>
      </c>
      <c r="G35" s="169">
        <v>1</v>
      </c>
      <c r="H35" s="169">
        <v>0</v>
      </c>
      <c r="I35" s="169"/>
      <c r="J35" s="169"/>
      <c r="K35" s="169">
        <v>10</v>
      </c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5" customHeight="1">
      <c r="A37" s="36"/>
      <c r="B37" s="42"/>
      <c r="C37" s="44"/>
      <c r="D37" s="384" t="s">
        <v>12</v>
      </c>
      <c r="E37" s="385"/>
      <c r="F37" s="259" t="s">
        <v>316</v>
      </c>
      <c r="G37" s="258" t="s">
        <v>317</v>
      </c>
      <c r="H37" s="259" t="s">
        <v>318</v>
      </c>
      <c r="I37" s="258" t="s">
        <v>319</v>
      </c>
      <c r="J37" s="259" t="s">
        <v>320</v>
      </c>
      <c r="K37" s="258" t="s">
        <v>321</v>
      </c>
      <c r="L37" s="44"/>
      <c r="M37" s="43"/>
      <c r="N37" s="41"/>
    </row>
    <row r="38" spans="1:14" ht="14.15" customHeight="1">
      <c r="A38" s="36"/>
      <c r="B38" s="42"/>
      <c r="C38" s="44"/>
      <c r="D38" s="356" t="str">
        <f>I8</f>
        <v>FWFC G04 Blue</v>
      </c>
      <c r="E38" s="357"/>
      <c r="F38" s="169">
        <v>10</v>
      </c>
      <c r="G38" s="169">
        <v>10</v>
      </c>
      <c r="H38" s="169">
        <v>8</v>
      </c>
      <c r="I38" s="169"/>
      <c r="J38" s="169"/>
      <c r="K38" s="169">
        <v>28</v>
      </c>
      <c r="L38" s="44"/>
      <c r="M38" s="43"/>
      <c r="N38" s="41"/>
    </row>
    <row r="39" spans="1:14" ht="14.15" customHeight="1">
      <c r="A39" s="36"/>
      <c r="B39" s="42"/>
      <c r="C39" s="44"/>
      <c r="D39" s="356" t="str">
        <f>I9</f>
        <v>MIFC - GU11 - A</v>
      </c>
      <c r="E39" s="357"/>
      <c r="F39" s="169">
        <v>0</v>
      </c>
      <c r="G39" s="169">
        <v>1</v>
      </c>
      <c r="H39" s="169">
        <v>4</v>
      </c>
      <c r="I39" s="169"/>
      <c r="J39" s="169"/>
      <c r="K39" s="169">
        <v>5</v>
      </c>
      <c r="L39" s="44"/>
      <c r="M39" s="43"/>
      <c r="N39" s="41"/>
    </row>
    <row r="40" spans="1:14" ht="14.15" customHeight="1">
      <c r="A40" s="36"/>
      <c r="B40" s="42"/>
      <c r="C40" s="44"/>
      <c r="D40" s="356" t="str">
        <f>I10</f>
        <v>NW United Prem 04 Moulton</v>
      </c>
      <c r="E40" s="357"/>
      <c r="F40" s="169">
        <v>10</v>
      </c>
      <c r="G40" s="169">
        <v>9</v>
      </c>
      <c r="H40" s="169">
        <v>1</v>
      </c>
      <c r="I40" s="169"/>
      <c r="J40" s="169"/>
      <c r="K40" s="169">
        <v>20</v>
      </c>
      <c r="L40" s="44"/>
      <c r="M40" s="43"/>
      <c r="N40" s="41"/>
    </row>
    <row r="41" spans="1:14" ht="14.15" customHeight="1">
      <c r="A41" s="36"/>
      <c r="B41" s="42"/>
      <c r="C41" s="44"/>
      <c r="D41" s="356" t="str">
        <f>I11</f>
        <v>SU Reg Select U11 Girls</v>
      </c>
      <c r="E41" s="357"/>
      <c r="F41" s="169">
        <v>0</v>
      </c>
      <c r="G41" s="169">
        <v>0</v>
      </c>
      <c r="H41" s="169">
        <v>4</v>
      </c>
      <c r="I41" s="169"/>
      <c r="J41" s="169"/>
      <c r="K41" s="169">
        <v>4</v>
      </c>
      <c r="L41" s="44"/>
      <c r="M41" s="43"/>
      <c r="N41" s="41"/>
    </row>
    <row r="42" spans="1:14" ht="14.15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5" customHeight="1">
      <c r="A43" s="36"/>
      <c r="B43" s="42"/>
      <c r="C43" s="139"/>
      <c r="D43" s="140" t="s">
        <v>314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5" customHeight="1">
      <c r="A44" s="36"/>
      <c r="B44" s="42"/>
      <c r="C44" s="139"/>
      <c r="D44" s="141"/>
      <c r="E44" s="355" t="s">
        <v>606</v>
      </c>
      <c r="F44" s="355"/>
      <c r="G44" s="355"/>
      <c r="H44" s="355"/>
      <c r="I44" s="355"/>
      <c r="J44" s="355"/>
      <c r="K44" s="355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5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51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2:H22"/>
    <mergeCell ref="I22:J22"/>
    <mergeCell ref="D32:E32"/>
    <mergeCell ref="G24:H24"/>
    <mergeCell ref="I24:J24"/>
    <mergeCell ref="G25:H25"/>
    <mergeCell ref="I25:J25"/>
    <mergeCell ref="G26:H26"/>
    <mergeCell ref="I26:J26"/>
    <mergeCell ref="G27:H27"/>
    <mergeCell ref="I27:J27"/>
    <mergeCell ref="G29:H29"/>
    <mergeCell ref="I29:J29"/>
    <mergeCell ref="D31:E31"/>
    <mergeCell ref="G19:H19"/>
    <mergeCell ref="I19:J19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E11:F11"/>
    <mergeCell ref="I11:J11"/>
    <mergeCell ref="G13:H13"/>
    <mergeCell ref="I13:J13"/>
    <mergeCell ref="G14:H14"/>
    <mergeCell ref="I14:J14"/>
    <mergeCell ref="C2:L2"/>
    <mergeCell ref="E9:F9"/>
    <mergeCell ref="I9:J9"/>
    <mergeCell ref="E10:F10"/>
    <mergeCell ref="I10:J10"/>
    <mergeCell ref="E8:F8"/>
    <mergeCell ref="I8:J8"/>
    <mergeCell ref="C3:L5"/>
    <mergeCell ref="E7:F7"/>
    <mergeCell ref="I7:J7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workbookViewId="0">
      <selection activeCell="L31" sqref="L31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71" t="s">
        <v>582</v>
      </c>
      <c r="D2" s="371"/>
      <c r="E2" s="371"/>
      <c r="F2" s="371"/>
      <c r="G2" s="371"/>
      <c r="H2" s="371"/>
      <c r="I2" s="371"/>
      <c r="J2" s="371"/>
      <c r="K2" s="371"/>
      <c r="L2" s="371"/>
      <c r="M2" s="4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C7" s="373" t="s">
        <v>107</v>
      </c>
      <c r="D7" s="374"/>
      <c r="E7" s="46"/>
      <c r="F7" s="47"/>
      <c r="G7" s="373" t="s">
        <v>108</v>
      </c>
      <c r="H7" s="374"/>
      <c r="I7" s="48"/>
      <c r="J7" s="48"/>
      <c r="K7" s="373" t="s">
        <v>109</v>
      </c>
      <c r="L7" s="374"/>
      <c r="M7" s="49"/>
      <c r="N7" s="41"/>
    </row>
    <row r="8" spans="1:14" ht="14.15" customHeight="1">
      <c r="A8" s="36"/>
      <c r="B8" s="51"/>
      <c r="C8" s="345" t="s">
        <v>442</v>
      </c>
      <c r="D8" s="346"/>
      <c r="E8" s="52"/>
      <c r="F8" s="53"/>
      <c r="G8" s="345" t="s">
        <v>447</v>
      </c>
      <c r="H8" s="346"/>
      <c r="I8" s="54"/>
      <c r="J8" s="54"/>
      <c r="K8" s="345" t="s">
        <v>127</v>
      </c>
      <c r="L8" s="346"/>
      <c r="M8" s="43"/>
      <c r="N8" s="41"/>
    </row>
    <row r="9" spans="1:14" ht="14.15" customHeight="1">
      <c r="A9" s="36"/>
      <c r="B9" s="51"/>
      <c r="C9" s="345" t="s">
        <v>441</v>
      </c>
      <c r="D9" s="346"/>
      <c r="E9" s="52"/>
      <c r="F9" s="53"/>
      <c r="G9" s="345" t="s">
        <v>129</v>
      </c>
      <c r="H9" s="346"/>
      <c r="I9" s="54"/>
      <c r="J9" s="54"/>
      <c r="K9" s="345" t="s">
        <v>485</v>
      </c>
      <c r="L9" s="346"/>
      <c r="M9" s="43"/>
      <c r="N9" s="41"/>
    </row>
    <row r="10" spans="1:14" ht="14.15" customHeight="1">
      <c r="A10" s="36"/>
      <c r="B10" s="51"/>
      <c r="C10" s="345" t="s">
        <v>131</v>
      </c>
      <c r="D10" s="346"/>
      <c r="E10" s="52"/>
      <c r="F10" s="53"/>
      <c r="G10" s="345" t="s">
        <v>130</v>
      </c>
      <c r="H10" s="346"/>
      <c r="I10" s="54"/>
      <c r="J10" s="54"/>
      <c r="K10" s="345" t="s">
        <v>440</v>
      </c>
      <c r="L10" s="346"/>
      <c r="M10" s="43"/>
      <c r="N10" s="41"/>
    </row>
    <row r="11" spans="1:14" ht="14.15" customHeight="1">
      <c r="A11" s="36"/>
      <c r="B11" s="51"/>
      <c r="C11" s="54"/>
      <c r="D11" s="55"/>
      <c r="E11" s="54"/>
      <c r="F11" s="54"/>
      <c r="G11" s="54"/>
      <c r="H11" s="54"/>
      <c r="I11" s="54"/>
      <c r="J11" s="53"/>
      <c r="K11" s="345" t="s">
        <v>128</v>
      </c>
      <c r="L11" s="346"/>
      <c r="M11" s="43"/>
      <c r="N11" s="41"/>
    </row>
    <row r="12" spans="1:14" ht="14.15" customHeight="1">
      <c r="A12" s="36"/>
      <c r="B12" s="51"/>
      <c r="C12" s="56"/>
      <c r="D12" s="56"/>
      <c r="E12" s="56"/>
      <c r="F12" s="56"/>
      <c r="G12" s="56"/>
      <c r="H12" s="56"/>
      <c r="I12" s="56"/>
      <c r="J12" s="57"/>
      <c r="K12" s="56"/>
      <c r="L12" s="56"/>
      <c r="M12" s="43"/>
      <c r="N12" s="41"/>
    </row>
    <row r="13" spans="1:14" ht="14.15" customHeight="1">
      <c r="A13" s="36"/>
      <c r="B13" s="51"/>
      <c r="C13" s="256" t="s">
        <v>295</v>
      </c>
      <c r="D13" s="256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60"/>
      <c r="N13" s="41"/>
    </row>
    <row r="14" spans="1:14" ht="14.15" customHeight="1">
      <c r="A14" s="36"/>
      <c r="B14" s="51"/>
      <c r="C14" s="61">
        <v>42195</v>
      </c>
      <c r="D14" s="62">
        <v>0.55208333333333337</v>
      </c>
      <c r="E14" s="63">
        <v>7</v>
      </c>
      <c r="F14" s="63">
        <v>4</v>
      </c>
      <c r="G14" s="343" t="str">
        <f>C9</f>
        <v>MVP Marauders 03 White</v>
      </c>
      <c r="H14" s="344"/>
      <c r="I14" s="343" t="str">
        <f>C10</f>
        <v>SU G03 South Blue</v>
      </c>
      <c r="J14" s="343"/>
      <c r="K14" s="64">
        <v>0</v>
      </c>
      <c r="L14" s="64" t="s">
        <v>302</v>
      </c>
      <c r="M14" s="65"/>
      <c r="N14" s="41"/>
    </row>
    <row r="15" spans="1:14" ht="14.15" customHeight="1">
      <c r="A15" s="36"/>
      <c r="B15" s="51"/>
      <c r="C15" s="61">
        <v>42195</v>
      </c>
      <c r="D15" s="62">
        <v>0.60416666666666663</v>
      </c>
      <c r="E15" s="63">
        <v>7</v>
      </c>
      <c r="F15" s="63">
        <v>0</v>
      </c>
      <c r="G15" s="343" t="str">
        <f>G9</f>
        <v>SU NE G03-blue</v>
      </c>
      <c r="H15" s="344"/>
      <c r="I15" s="343" t="str">
        <f>C8</f>
        <v>Nortac Sparta G03 Red</v>
      </c>
      <c r="J15" s="343"/>
      <c r="K15" s="64">
        <v>0</v>
      </c>
      <c r="L15" s="64" t="s">
        <v>303</v>
      </c>
      <c r="M15" s="65"/>
      <c r="N15" s="41"/>
    </row>
    <row r="16" spans="1:14" ht="14.15" customHeight="1">
      <c r="A16" s="36"/>
      <c r="B16" s="51"/>
      <c r="C16" s="61">
        <v>42195</v>
      </c>
      <c r="D16" s="62">
        <v>0.60416666666666663</v>
      </c>
      <c r="E16" s="63">
        <v>8</v>
      </c>
      <c r="F16" s="63">
        <v>2</v>
      </c>
      <c r="G16" s="343" t="str">
        <f>K9</f>
        <v>NPFC/PSPL</v>
      </c>
      <c r="H16" s="344"/>
      <c r="I16" s="343" t="str">
        <f>K10</f>
        <v>FC Edmonds Revolution</v>
      </c>
      <c r="J16" s="343"/>
      <c r="K16" s="64">
        <v>2</v>
      </c>
      <c r="L16" s="64" t="s">
        <v>306</v>
      </c>
      <c r="M16" s="65"/>
      <c r="N16" s="41"/>
    </row>
    <row r="17" spans="1:14" ht="12.75" customHeight="1">
      <c r="A17" s="36"/>
      <c r="B17" s="51"/>
      <c r="C17" s="61">
        <v>42195</v>
      </c>
      <c r="D17" s="62">
        <v>0.69791666666666663</v>
      </c>
      <c r="E17" s="63">
        <v>8</v>
      </c>
      <c r="F17" s="63">
        <v>1</v>
      </c>
      <c r="G17" s="343" t="str">
        <f>K11</f>
        <v>SU Shoreline G03 Blue</v>
      </c>
      <c r="H17" s="344"/>
      <c r="I17" s="343" t="str">
        <f>K8</f>
        <v>SU West Blue GU12</v>
      </c>
      <c r="J17" s="343"/>
      <c r="K17" s="64">
        <v>1</v>
      </c>
      <c r="L17" s="64" t="s">
        <v>306</v>
      </c>
      <c r="M17" s="65"/>
      <c r="N17" s="41"/>
    </row>
    <row r="18" spans="1:14" ht="6.75" customHeight="1">
      <c r="A18" s="36"/>
      <c r="B18" s="51"/>
      <c r="C18" s="66"/>
      <c r="D18" s="67"/>
      <c r="E18" s="68"/>
      <c r="F18" s="68"/>
      <c r="G18" s="69"/>
      <c r="H18" s="70"/>
      <c r="I18" s="69"/>
      <c r="J18" s="69"/>
      <c r="K18" s="71"/>
      <c r="L18" s="71"/>
      <c r="M18" s="65"/>
      <c r="N18" s="41"/>
    </row>
    <row r="19" spans="1:14" ht="14.15" customHeight="1">
      <c r="A19" s="36"/>
      <c r="B19" s="51"/>
      <c r="C19" s="61">
        <v>42196</v>
      </c>
      <c r="D19" s="62">
        <v>0.33333333333333331</v>
      </c>
      <c r="E19" s="63">
        <v>7</v>
      </c>
      <c r="F19" s="63">
        <v>4</v>
      </c>
      <c r="G19" s="343" t="str">
        <f>C8</f>
        <v>Nortac Sparta G03 Red</v>
      </c>
      <c r="H19" s="344"/>
      <c r="I19" s="343" t="str">
        <f>C9</f>
        <v>MVP Marauders 03 White</v>
      </c>
      <c r="J19" s="343"/>
      <c r="K19" s="64">
        <v>0</v>
      </c>
      <c r="L19" s="64" t="s">
        <v>302</v>
      </c>
      <c r="M19" s="65"/>
      <c r="N19" s="41"/>
    </row>
    <row r="20" spans="1:14" ht="14.15" customHeight="1">
      <c r="A20" s="36"/>
      <c r="B20" s="51"/>
      <c r="C20" s="61">
        <v>42196</v>
      </c>
      <c r="D20" s="62">
        <v>0.33333333333333331</v>
      </c>
      <c r="E20" s="63">
        <v>8</v>
      </c>
      <c r="F20" s="63">
        <v>3</v>
      </c>
      <c r="G20" s="343" t="str">
        <f>G9</f>
        <v>SU NE G03-blue</v>
      </c>
      <c r="H20" s="344"/>
      <c r="I20" s="343" t="str">
        <f>G10</f>
        <v>Breakers Black Andersson</v>
      </c>
      <c r="J20" s="343"/>
      <c r="K20" s="64">
        <v>4</v>
      </c>
      <c r="L20" s="64" t="s">
        <v>304</v>
      </c>
      <c r="M20" s="65"/>
      <c r="N20" s="41"/>
    </row>
    <row r="21" spans="1:14" ht="14.15" customHeight="1">
      <c r="A21" s="36"/>
      <c r="B21" s="51"/>
      <c r="C21" s="61">
        <v>42196</v>
      </c>
      <c r="D21" s="62">
        <v>0.38541666666666669</v>
      </c>
      <c r="E21" s="63">
        <v>7</v>
      </c>
      <c r="F21" s="63">
        <v>0</v>
      </c>
      <c r="G21" s="343" t="str">
        <f>C10</f>
        <v>SU G03 South Blue</v>
      </c>
      <c r="H21" s="344"/>
      <c r="I21" s="343" t="str">
        <f>G8</f>
        <v>Whidbey Islanders</v>
      </c>
      <c r="J21" s="343"/>
      <c r="K21" s="64">
        <v>2</v>
      </c>
      <c r="L21" s="64" t="s">
        <v>303</v>
      </c>
      <c r="M21" s="65"/>
      <c r="N21" s="41"/>
    </row>
    <row r="22" spans="1:14">
      <c r="A22" s="36"/>
      <c r="B22" s="51"/>
      <c r="C22" s="61">
        <v>42196</v>
      </c>
      <c r="D22" s="62">
        <v>0.4375</v>
      </c>
      <c r="E22" s="63">
        <v>7</v>
      </c>
      <c r="F22" s="63">
        <v>0</v>
      </c>
      <c r="G22" s="343" t="str">
        <f>K8</f>
        <v>SU West Blue GU12</v>
      </c>
      <c r="H22" s="344"/>
      <c r="I22" s="343" t="str">
        <f>K9</f>
        <v>NPFC/PSPL</v>
      </c>
      <c r="J22" s="343"/>
      <c r="K22" s="64">
        <v>3</v>
      </c>
      <c r="L22" s="64" t="s">
        <v>305</v>
      </c>
      <c r="M22" s="65"/>
      <c r="N22" s="41"/>
    </row>
    <row r="23" spans="1:14" ht="14.15" customHeight="1">
      <c r="A23" s="36"/>
      <c r="B23" s="51"/>
      <c r="C23" s="61">
        <v>42196</v>
      </c>
      <c r="D23" s="62">
        <v>0.4375</v>
      </c>
      <c r="E23" s="63">
        <v>8</v>
      </c>
      <c r="F23" s="63">
        <v>2</v>
      </c>
      <c r="G23" s="343" t="str">
        <f>K10</f>
        <v>FC Edmonds Revolution</v>
      </c>
      <c r="H23" s="344"/>
      <c r="I23" s="343" t="str">
        <f>K11</f>
        <v>SU Shoreline G03 Blue</v>
      </c>
      <c r="J23" s="343"/>
      <c r="K23" s="64">
        <v>0</v>
      </c>
      <c r="L23" s="64" t="s">
        <v>305</v>
      </c>
      <c r="M23" s="65"/>
      <c r="N23" s="41"/>
    </row>
    <row r="24" spans="1:14" ht="6" customHeight="1">
      <c r="A24" s="36"/>
      <c r="B24" s="51"/>
      <c r="C24" s="66"/>
      <c r="D24" s="67"/>
      <c r="E24" s="68"/>
      <c r="F24" s="68"/>
      <c r="G24" s="69"/>
      <c r="H24" s="70"/>
      <c r="I24" s="69"/>
      <c r="J24" s="69"/>
      <c r="K24" s="71"/>
      <c r="L24" s="71"/>
      <c r="M24" s="65"/>
      <c r="N24" s="41"/>
    </row>
    <row r="25" spans="1:14" ht="14.15" customHeight="1">
      <c r="A25" s="36"/>
      <c r="B25" s="51"/>
      <c r="C25" s="61">
        <v>42196</v>
      </c>
      <c r="D25" s="62">
        <v>0.59375</v>
      </c>
      <c r="E25" s="63">
        <v>7</v>
      </c>
      <c r="F25" s="63">
        <v>4</v>
      </c>
      <c r="G25" s="343" t="str">
        <f>C9</f>
        <v>MVP Marauders 03 White</v>
      </c>
      <c r="H25" s="344"/>
      <c r="I25" s="343" t="str">
        <f>G10</f>
        <v>Breakers Black Andersson</v>
      </c>
      <c r="J25" s="343"/>
      <c r="K25" s="64">
        <v>0</v>
      </c>
      <c r="L25" s="64" t="s">
        <v>302</v>
      </c>
      <c r="M25" s="65"/>
      <c r="N25" s="41"/>
    </row>
    <row r="26" spans="1:14">
      <c r="A26" s="36"/>
      <c r="B26" s="51"/>
      <c r="C26" s="61">
        <v>42196</v>
      </c>
      <c r="D26" s="62">
        <v>0.59375</v>
      </c>
      <c r="E26" s="63">
        <v>8</v>
      </c>
      <c r="F26" s="63">
        <v>6</v>
      </c>
      <c r="G26" s="343" t="str">
        <f>C8</f>
        <v>Nortac Sparta G03 Red</v>
      </c>
      <c r="H26" s="344"/>
      <c r="I26" s="343" t="str">
        <f>C10</f>
        <v>SU G03 South Blue</v>
      </c>
      <c r="J26" s="343"/>
      <c r="K26" s="64">
        <v>0</v>
      </c>
      <c r="L26" s="64" t="s">
        <v>303</v>
      </c>
      <c r="M26" s="65"/>
      <c r="N26" s="41"/>
    </row>
    <row r="27" spans="1:14" ht="14.15" customHeight="1">
      <c r="A27" s="36"/>
      <c r="B27" s="51"/>
      <c r="C27" s="61">
        <v>42196</v>
      </c>
      <c r="D27" s="62">
        <v>0.64583333333333337</v>
      </c>
      <c r="E27" s="63">
        <v>7</v>
      </c>
      <c r="F27" s="63">
        <v>1</v>
      </c>
      <c r="G27" s="343" t="str">
        <f>G8</f>
        <v>Whidbey Islanders</v>
      </c>
      <c r="H27" s="344"/>
      <c r="I27" s="343" t="str">
        <f>G9</f>
        <v>SU NE G03-blue</v>
      </c>
      <c r="J27" s="343"/>
      <c r="K27" s="64">
        <v>3</v>
      </c>
      <c r="L27" s="64" t="s">
        <v>304</v>
      </c>
      <c r="M27" s="65"/>
      <c r="N27" s="41"/>
    </row>
    <row r="28" spans="1:14" ht="14.15" customHeight="1">
      <c r="A28" s="36"/>
      <c r="B28" s="51"/>
      <c r="C28" s="61">
        <v>42196</v>
      </c>
      <c r="D28" s="62">
        <v>0.64583333333333337</v>
      </c>
      <c r="E28" s="63">
        <v>8</v>
      </c>
      <c r="F28" s="63">
        <v>2</v>
      </c>
      <c r="G28" s="343" t="str">
        <f>K8</f>
        <v>SU West Blue GU12</v>
      </c>
      <c r="H28" s="344"/>
      <c r="I28" s="343" t="str">
        <f>K10</f>
        <v>FC Edmonds Revolution</v>
      </c>
      <c r="J28" s="343"/>
      <c r="K28" s="64">
        <v>4</v>
      </c>
      <c r="L28" s="64" t="s">
        <v>306</v>
      </c>
      <c r="M28" s="65"/>
      <c r="N28" s="41"/>
    </row>
    <row r="29" spans="1:14" ht="14.15" customHeight="1">
      <c r="A29" s="36"/>
      <c r="B29" s="51"/>
      <c r="C29" s="61">
        <v>42196</v>
      </c>
      <c r="D29" s="62">
        <v>0.69791666666666663</v>
      </c>
      <c r="E29" s="63">
        <v>7</v>
      </c>
      <c r="F29" s="63">
        <v>4</v>
      </c>
      <c r="G29" s="343" t="str">
        <f>K9</f>
        <v>NPFC/PSPL</v>
      </c>
      <c r="H29" s="344"/>
      <c r="I29" s="343" t="str">
        <f>K11</f>
        <v>SU Shoreline G03 Blue</v>
      </c>
      <c r="J29" s="343"/>
      <c r="K29" s="64">
        <v>0</v>
      </c>
      <c r="L29" s="64" t="s">
        <v>306</v>
      </c>
      <c r="M29" s="65"/>
      <c r="N29" s="41"/>
    </row>
    <row r="30" spans="1:14" ht="6" customHeight="1">
      <c r="A30" s="36"/>
      <c r="B30" s="51"/>
      <c r="C30" s="66"/>
      <c r="D30" s="67"/>
      <c r="E30" s="68"/>
      <c r="F30" s="68"/>
      <c r="G30" s="69"/>
      <c r="H30" s="70"/>
      <c r="I30" s="69"/>
      <c r="J30" s="69"/>
      <c r="K30" s="71"/>
      <c r="L30" s="71"/>
      <c r="M30" s="65"/>
      <c r="N30" s="41"/>
    </row>
    <row r="31" spans="1:14" ht="14.15" customHeight="1">
      <c r="A31" s="36"/>
      <c r="B31" s="51"/>
      <c r="C31" s="61">
        <v>42197</v>
      </c>
      <c r="D31" s="62">
        <v>0.34375</v>
      </c>
      <c r="E31" s="63">
        <v>8</v>
      </c>
      <c r="F31" s="63">
        <v>1</v>
      </c>
      <c r="G31" s="343" t="str">
        <f>G10</f>
        <v>Breakers Black Andersson</v>
      </c>
      <c r="H31" s="344"/>
      <c r="I31" s="343" t="str">
        <f>G8</f>
        <v>Whidbey Islanders</v>
      </c>
      <c r="J31" s="343"/>
      <c r="K31" s="64">
        <v>4</v>
      </c>
      <c r="L31" s="64" t="s">
        <v>304</v>
      </c>
      <c r="M31" s="65"/>
      <c r="N31" s="41"/>
    </row>
    <row r="32" spans="1:14" ht="14.15" customHeight="1">
      <c r="A32" s="36"/>
      <c r="B32" s="51"/>
      <c r="C32" s="66"/>
      <c r="D32" s="67"/>
      <c r="E32" s="68"/>
      <c r="F32" s="68"/>
      <c r="G32" s="69"/>
      <c r="H32" s="70"/>
      <c r="I32" s="69"/>
      <c r="J32" s="69"/>
      <c r="K32" s="71"/>
      <c r="L32" s="71"/>
      <c r="M32" s="65"/>
      <c r="N32" s="41"/>
    </row>
    <row r="33" spans="1:14" ht="14.15" customHeight="1">
      <c r="A33" s="36"/>
      <c r="B33" s="51"/>
      <c r="C33" s="61">
        <v>42197</v>
      </c>
      <c r="D33" s="62">
        <v>0.52083333333333337</v>
      </c>
      <c r="E33" s="63">
        <v>8</v>
      </c>
      <c r="F33" s="63"/>
      <c r="G33" s="343" t="s">
        <v>310</v>
      </c>
      <c r="H33" s="344"/>
      <c r="I33" s="343" t="s">
        <v>311</v>
      </c>
      <c r="J33" s="343"/>
      <c r="K33" s="64"/>
      <c r="L33" s="64" t="s">
        <v>309</v>
      </c>
      <c r="M33" s="65"/>
      <c r="N33" s="41"/>
    </row>
    <row r="34" spans="1:14" ht="14.15" customHeight="1">
      <c r="A34" s="36"/>
      <c r="B34" s="51"/>
      <c r="C34" s="61">
        <v>42197</v>
      </c>
      <c r="D34" s="62">
        <v>0.54166666666666663</v>
      </c>
      <c r="E34" s="63">
        <v>7</v>
      </c>
      <c r="F34" s="63"/>
      <c r="G34" s="343" t="s">
        <v>307</v>
      </c>
      <c r="H34" s="344"/>
      <c r="I34" s="343" t="s">
        <v>308</v>
      </c>
      <c r="J34" s="343"/>
      <c r="K34" s="64"/>
      <c r="L34" s="64" t="s">
        <v>309</v>
      </c>
      <c r="M34" s="65"/>
      <c r="N34" s="41"/>
    </row>
    <row r="35" spans="1:14" ht="14.15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5" customHeight="1">
      <c r="A36" s="36"/>
      <c r="B36" s="51"/>
      <c r="C36" s="61">
        <v>42197</v>
      </c>
      <c r="D36" s="62">
        <v>0.6875</v>
      </c>
      <c r="E36" s="63">
        <v>7</v>
      </c>
      <c r="F36" s="63"/>
      <c r="G36" s="343" t="s">
        <v>312</v>
      </c>
      <c r="H36" s="344"/>
      <c r="I36" s="343" t="s">
        <v>313</v>
      </c>
      <c r="J36" s="343"/>
      <c r="K36" s="64"/>
      <c r="L36" s="64" t="s">
        <v>314</v>
      </c>
      <c r="M36" s="65"/>
      <c r="N36" s="41"/>
    </row>
    <row r="37" spans="1:14" ht="14.15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5" customHeight="1">
      <c r="A38" s="36"/>
      <c r="B38" s="51"/>
      <c r="C38" s="376" t="s">
        <v>315</v>
      </c>
      <c r="D38" s="376"/>
      <c r="E38" s="376"/>
      <c r="F38" s="257" t="s">
        <v>316</v>
      </c>
      <c r="G38" s="258" t="s">
        <v>317</v>
      </c>
      <c r="H38" s="259" t="s">
        <v>318</v>
      </c>
      <c r="I38" s="258" t="s">
        <v>319</v>
      </c>
      <c r="J38" s="259" t="s">
        <v>320</v>
      </c>
      <c r="K38" s="380" t="s">
        <v>321</v>
      </c>
      <c r="L38" s="381"/>
      <c r="M38" s="43"/>
      <c r="N38" s="41"/>
    </row>
    <row r="39" spans="1:14" ht="14.15" customHeight="1">
      <c r="A39" s="36"/>
      <c r="B39" s="51"/>
      <c r="C39" s="340" t="str">
        <f>C8</f>
        <v>Nortac Sparta G03 Red</v>
      </c>
      <c r="D39" s="340"/>
      <c r="E39" s="340"/>
      <c r="F39" s="75">
        <v>4</v>
      </c>
      <c r="G39" s="76">
        <v>10</v>
      </c>
      <c r="H39" s="76">
        <v>10</v>
      </c>
      <c r="I39" s="76"/>
      <c r="J39" s="76"/>
      <c r="K39" s="378">
        <v>24</v>
      </c>
      <c r="L39" s="379"/>
      <c r="M39" s="43"/>
      <c r="N39" s="41"/>
    </row>
    <row r="40" spans="1:14" ht="14.15" customHeight="1">
      <c r="A40" s="36"/>
      <c r="B40" s="51"/>
      <c r="C40" s="340" t="str">
        <f>C9</f>
        <v>MVP Marauders 03 White</v>
      </c>
      <c r="D40" s="340"/>
      <c r="E40" s="340"/>
      <c r="F40" s="75">
        <v>10</v>
      </c>
      <c r="G40" s="76">
        <v>0</v>
      </c>
      <c r="H40" s="76">
        <v>10</v>
      </c>
      <c r="I40" s="76"/>
      <c r="J40" s="76"/>
      <c r="K40" s="378">
        <v>20</v>
      </c>
      <c r="L40" s="379"/>
      <c r="M40" s="43"/>
      <c r="N40" s="41"/>
    </row>
    <row r="41" spans="1:14" ht="14.15" customHeight="1">
      <c r="A41" s="36"/>
      <c r="B41" s="51"/>
      <c r="C41" s="340" t="str">
        <f>C10</f>
        <v>SU G03 South Blue</v>
      </c>
      <c r="D41" s="340"/>
      <c r="E41" s="340"/>
      <c r="F41" s="75">
        <v>0</v>
      </c>
      <c r="G41" s="76">
        <v>0</v>
      </c>
      <c r="H41" s="76">
        <v>0</v>
      </c>
      <c r="I41" s="76"/>
      <c r="J41" s="76"/>
      <c r="K41" s="378">
        <v>0</v>
      </c>
      <c r="L41" s="379"/>
      <c r="M41" s="43"/>
      <c r="N41" s="41"/>
    </row>
    <row r="42" spans="1:14" ht="8.15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5" customHeight="1">
      <c r="A43" s="36"/>
      <c r="B43" s="51"/>
      <c r="C43" s="376" t="s">
        <v>126</v>
      </c>
      <c r="D43" s="376"/>
      <c r="E43" s="376"/>
      <c r="F43" s="257" t="s">
        <v>316</v>
      </c>
      <c r="G43" s="258" t="s">
        <v>317</v>
      </c>
      <c r="H43" s="259" t="s">
        <v>318</v>
      </c>
      <c r="I43" s="258" t="s">
        <v>319</v>
      </c>
      <c r="J43" s="259" t="s">
        <v>320</v>
      </c>
      <c r="K43" s="380" t="s">
        <v>321</v>
      </c>
      <c r="L43" s="381"/>
      <c r="M43" s="43"/>
      <c r="N43" s="41"/>
    </row>
    <row r="44" spans="1:14" ht="14.15" customHeight="1">
      <c r="A44" s="36"/>
      <c r="B44" s="51"/>
      <c r="C44" s="340" t="str">
        <f>G8</f>
        <v>Whidbey Islanders</v>
      </c>
      <c r="D44" s="340"/>
      <c r="E44" s="340"/>
      <c r="F44" s="76">
        <v>9</v>
      </c>
      <c r="G44" s="76">
        <v>1</v>
      </c>
      <c r="H44" s="76">
        <v>9</v>
      </c>
      <c r="I44" s="76"/>
      <c r="J44" s="76"/>
      <c r="K44" s="378">
        <v>19</v>
      </c>
      <c r="L44" s="379"/>
      <c r="M44" s="43"/>
      <c r="N44" s="41"/>
    </row>
    <row r="45" spans="1:14" ht="14.15" customHeight="1">
      <c r="A45" s="36"/>
      <c r="B45" s="51"/>
      <c r="C45" s="340" t="str">
        <f>G9</f>
        <v>SU NE G03-blue</v>
      </c>
      <c r="D45" s="340"/>
      <c r="E45" s="340"/>
      <c r="F45" s="76">
        <v>4</v>
      </c>
      <c r="G45" s="76">
        <v>3</v>
      </c>
      <c r="H45" s="76">
        <v>9</v>
      </c>
      <c r="I45" s="76"/>
      <c r="J45" s="76"/>
      <c r="K45" s="378">
        <v>16</v>
      </c>
      <c r="L45" s="379"/>
      <c r="M45" s="43"/>
      <c r="N45" s="41"/>
    </row>
    <row r="46" spans="1:14" ht="14.15" customHeight="1">
      <c r="A46" s="36"/>
      <c r="B46" s="51"/>
      <c r="C46" s="340" t="str">
        <f>G10</f>
        <v>Breakers Black Andersson</v>
      </c>
      <c r="D46" s="340"/>
      <c r="E46" s="340"/>
      <c r="F46" s="76">
        <v>9</v>
      </c>
      <c r="G46" s="76">
        <v>0</v>
      </c>
      <c r="H46" s="76">
        <v>1</v>
      </c>
      <c r="I46" s="76"/>
      <c r="J46" s="76"/>
      <c r="K46" s="378">
        <v>10</v>
      </c>
      <c r="L46" s="379"/>
      <c r="M46" s="43"/>
      <c r="N46" s="41"/>
    </row>
    <row r="47" spans="1:14" ht="8.15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5" customHeight="1">
      <c r="A48" s="36"/>
      <c r="B48" s="51"/>
      <c r="C48" s="376" t="s">
        <v>17</v>
      </c>
      <c r="D48" s="376"/>
      <c r="E48" s="376"/>
      <c r="F48" s="257" t="s">
        <v>316</v>
      </c>
      <c r="G48" s="258" t="s">
        <v>317</v>
      </c>
      <c r="H48" s="259" t="s">
        <v>318</v>
      </c>
      <c r="I48" s="258" t="s">
        <v>319</v>
      </c>
      <c r="J48" s="259" t="s">
        <v>320</v>
      </c>
      <c r="K48" s="380" t="s">
        <v>321</v>
      </c>
      <c r="L48" s="381"/>
      <c r="M48" s="43"/>
      <c r="N48" s="41"/>
    </row>
    <row r="49" spans="1:14" ht="14.15" customHeight="1">
      <c r="A49" s="36"/>
      <c r="B49" s="51"/>
      <c r="C49" s="340" t="str">
        <f>K8</f>
        <v>SU West Blue GU12</v>
      </c>
      <c r="D49" s="340"/>
      <c r="E49" s="340"/>
      <c r="F49" s="76">
        <v>4</v>
      </c>
      <c r="G49" s="76">
        <v>0</v>
      </c>
      <c r="H49" s="76">
        <v>2</v>
      </c>
      <c r="I49" s="76"/>
      <c r="J49" s="76"/>
      <c r="K49" s="378">
        <v>6</v>
      </c>
      <c r="L49" s="379"/>
      <c r="M49" s="43"/>
      <c r="N49" s="41"/>
    </row>
    <row r="50" spans="1:14" ht="14.15" customHeight="1">
      <c r="A50" s="36"/>
      <c r="B50" s="51"/>
      <c r="C50" s="340" t="str">
        <f>K9</f>
        <v>NPFC/PSPL</v>
      </c>
      <c r="D50" s="340"/>
      <c r="E50" s="340"/>
      <c r="F50" s="76">
        <v>5</v>
      </c>
      <c r="G50" s="76">
        <v>10</v>
      </c>
      <c r="H50" s="76">
        <v>10</v>
      </c>
      <c r="I50" s="76"/>
      <c r="J50" s="76"/>
      <c r="K50" s="378">
        <v>25</v>
      </c>
      <c r="L50" s="379"/>
      <c r="M50" s="43"/>
      <c r="N50" s="41"/>
    </row>
    <row r="51" spans="1:14" ht="14.15" customHeight="1">
      <c r="A51" s="36"/>
      <c r="B51" s="51"/>
      <c r="C51" s="340" t="str">
        <f>K10</f>
        <v>FC Edmonds Revolution</v>
      </c>
      <c r="D51" s="340"/>
      <c r="E51" s="340"/>
      <c r="F51" s="76">
        <v>5</v>
      </c>
      <c r="G51" s="76">
        <v>9</v>
      </c>
      <c r="H51" s="76">
        <v>9</v>
      </c>
      <c r="I51" s="76"/>
      <c r="J51" s="76"/>
      <c r="K51" s="378">
        <v>23</v>
      </c>
      <c r="L51" s="379"/>
      <c r="M51" s="43"/>
      <c r="N51" s="41"/>
    </row>
    <row r="52" spans="1:14" ht="14.15" customHeight="1">
      <c r="A52" s="36"/>
      <c r="B52" s="51"/>
      <c r="C52" s="340" t="str">
        <f>K11</f>
        <v>SU Shoreline G03 Blue</v>
      </c>
      <c r="D52" s="340"/>
      <c r="E52" s="340"/>
      <c r="F52" s="76">
        <v>4</v>
      </c>
      <c r="G52" s="76">
        <v>0</v>
      </c>
      <c r="H52" s="76">
        <v>0</v>
      </c>
      <c r="I52" s="76"/>
      <c r="J52" s="76"/>
      <c r="K52" s="378">
        <v>4</v>
      </c>
      <c r="L52" s="379"/>
      <c r="M52" s="43"/>
      <c r="N52" s="41"/>
    </row>
    <row r="53" spans="1:14" ht="14.15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5" customHeight="1">
      <c r="A54" s="36"/>
      <c r="B54" s="51"/>
      <c r="C54" s="79"/>
      <c r="D54" s="80" t="s">
        <v>324</v>
      </c>
      <c r="E54" s="79"/>
      <c r="F54" s="79"/>
      <c r="G54" s="79"/>
      <c r="H54" s="79"/>
      <c r="I54" s="79"/>
      <c r="J54" s="79"/>
      <c r="K54" s="79"/>
      <c r="L54" s="79"/>
      <c r="M54" s="43"/>
      <c r="N54" s="41"/>
    </row>
    <row r="55" spans="1:14" ht="10.5" customHeight="1">
      <c r="A55" s="36"/>
      <c r="B55" s="51"/>
      <c r="C55" s="81"/>
      <c r="D55" s="82"/>
      <c r="E55" s="377" t="s">
        <v>613</v>
      </c>
      <c r="F55" s="377"/>
      <c r="G55" s="377"/>
      <c r="H55" s="377"/>
      <c r="I55" s="377"/>
      <c r="J55" s="377"/>
      <c r="K55" s="377"/>
      <c r="L55" s="79"/>
      <c r="M55" s="43"/>
      <c r="N55" s="41"/>
    </row>
    <row r="56" spans="1:14" ht="5.25" customHeight="1">
      <c r="A56" s="36"/>
      <c r="B56" s="51"/>
      <c r="C56" s="81"/>
      <c r="D56" s="82"/>
      <c r="E56" s="221"/>
      <c r="F56" s="221"/>
      <c r="G56" s="221"/>
      <c r="H56" s="221"/>
      <c r="I56" s="221"/>
      <c r="J56" s="221"/>
      <c r="K56" s="221"/>
      <c r="L56" s="79"/>
      <c r="M56" s="43"/>
      <c r="N56" s="41"/>
    </row>
    <row r="57" spans="1:14" ht="14.15" customHeight="1">
      <c r="A57" s="36"/>
      <c r="B57" s="51"/>
      <c r="C57" s="81"/>
      <c r="D57" s="82" t="s">
        <v>326</v>
      </c>
      <c r="E57" s="79"/>
      <c r="F57" s="79"/>
      <c r="G57" s="79"/>
      <c r="H57" s="79"/>
      <c r="I57" s="79"/>
      <c r="J57" s="79"/>
      <c r="K57" s="79"/>
      <c r="L57" s="79"/>
      <c r="M57" s="43"/>
      <c r="N57" s="41"/>
    </row>
    <row r="58" spans="1:14" ht="11.25" customHeight="1">
      <c r="A58" s="36"/>
      <c r="B58" s="51"/>
      <c r="C58" s="81"/>
      <c r="D58" s="82"/>
      <c r="E58" s="377" t="s">
        <v>614</v>
      </c>
      <c r="F58" s="377"/>
      <c r="G58" s="377"/>
      <c r="H58" s="377"/>
      <c r="I58" s="377"/>
      <c r="J58" s="377"/>
      <c r="K58" s="377"/>
      <c r="L58" s="79"/>
      <c r="M58" s="43"/>
      <c r="N58" s="41"/>
    </row>
    <row r="59" spans="1:14" ht="10.5" customHeight="1">
      <c r="A59" s="36"/>
      <c r="B59" s="51"/>
      <c r="C59" s="81"/>
      <c r="D59" s="82"/>
      <c r="E59" s="221"/>
      <c r="F59" s="221"/>
      <c r="G59" s="221"/>
      <c r="H59" s="221"/>
      <c r="I59" s="221"/>
      <c r="J59" s="221"/>
      <c r="K59" s="221"/>
      <c r="L59" s="79"/>
      <c r="M59" s="43"/>
      <c r="N59" s="41"/>
    </row>
    <row r="60" spans="1:14" ht="14.15" customHeight="1">
      <c r="A60" s="36"/>
      <c r="B60" s="51"/>
      <c r="C60" s="81"/>
      <c r="D60" s="82" t="s">
        <v>314</v>
      </c>
      <c r="E60" s="79"/>
      <c r="F60" s="79"/>
      <c r="G60" s="79"/>
      <c r="H60" s="79"/>
      <c r="I60" s="79"/>
      <c r="J60" s="79"/>
      <c r="K60" s="79"/>
      <c r="L60" s="79"/>
      <c r="M60" s="43"/>
      <c r="N60" s="41"/>
    </row>
    <row r="61" spans="1:14" ht="10.5" customHeight="1">
      <c r="A61" s="36"/>
      <c r="B61" s="51"/>
      <c r="C61" s="81"/>
      <c r="D61" s="83"/>
      <c r="E61" s="377" t="s">
        <v>632</v>
      </c>
      <c r="F61" s="377"/>
      <c r="G61" s="377"/>
      <c r="H61" s="377"/>
      <c r="I61" s="377"/>
      <c r="J61" s="377"/>
      <c r="K61" s="377"/>
      <c r="L61" s="79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>
      <c r="A71" s="36"/>
      <c r="B71" s="4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3"/>
      <c r="N71" s="41"/>
    </row>
    <row r="72" spans="1:14">
      <c r="A72" s="36"/>
      <c r="B72" s="42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3"/>
      <c r="N72" s="41"/>
    </row>
    <row r="73" spans="1:14" ht="13.5" thickBot="1">
      <c r="A73" s="36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41"/>
    </row>
    <row r="74" spans="1:14" ht="29.15" customHeight="1" thickTop="1" thickBot="1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90"/>
    </row>
    <row r="75" spans="1:14" ht="13.5" thickTop="1"/>
  </sheetData>
  <mergeCells count="82">
    <mergeCell ref="E61:K61"/>
    <mergeCell ref="K44:L44"/>
    <mergeCell ref="K45:L45"/>
    <mergeCell ref="K46:L46"/>
    <mergeCell ref="K48:L48"/>
    <mergeCell ref="K49:L49"/>
    <mergeCell ref="C52:E52"/>
    <mergeCell ref="E55:K55"/>
    <mergeCell ref="C45:E45"/>
    <mergeCell ref="C46:E46"/>
    <mergeCell ref="C48:E48"/>
    <mergeCell ref="C49:E49"/>
    <mergeCell ref="C50:E50"/>
    <mergeCell ref="C51:E51"/>
    <mergeCell ref="K50:L50"/>
    <mergeCell ref="K51:L51"/>
    <mergeCell ref="K52:L52"/>
    <mergeCell ref="E58:K58"/>
    <mergeCell ref="C44:E44"/>
    <mergeCell ref="G34:H34"/>
    <mergeCell ref="I34:J34"/>
    <mergeCell ref="C39:E39"/>
    <mergeCell ref="C40:E40"/>
    <mergeCell ref="C41:E41"/>
    <mergeCell ref="C43:E43"/>
    <mergeCell ref="K38:L38"/>
    <mergeCell ref="K39:L39"/>
    <mergeCell ref="K40:L40"/>
    <mergeCell ref="K41:L41"/>
    <mergeCell ref="K43:L43"/>
    <mergeCell ref="G33:H33"/>
    <mergeCell ref="I33:J33"/>
    <mergeCell ref="G36:H36"/>
    <mergeCell ref="I36:J36"/>
    <mergeCell ref="C38:E38"/>
    <mergeCell ref="G31:H31"/>
    <mergeCell ref="I31:J31"/>
    <mergeCell ref="G16:H16"/>
    <mergeCell ref="I16:J16"/>
    <mergeCell ref="G17:H17"/>
    <mergeCell ref="I17:J17"/>
    <mergeCell ref="G25:H25"/>
    <mergeCell ref="I25:J25"/>
    <mergeCell ref="G26:H26"/>
    <mergeCell ref="I26:J26"/>
    <mergeCell ref="G27:H27"/>
    <mergeCell ref="I27:J27"/>
    <mergeCell ref="G28:H28"/>
    <mergeCell ref="I28:J28"/>
    <mergeCell ref="G29:H29"/>
    <mergeCell ref="I29:J29"/>
    <mergeCell ref="G22:H22"/>
    <mergeCell ref="I22:J22"/>
    <mergeCell ref="G23:H23"/>
    <mergeCell ref="I23:J23"/>
    <mergeCell ref="G14:H14"/>
    <mergeCell ref="I14:J14"/>
    <mergeCell ref="G15:H15"/>
    <mergeCell ref="I15:J15"/>
    <mergeCell ref="G19:H19"/>
    <mergeCell ref="I19:J19"/>
    <mergeCell ref="G21:H21"/>
    <mergeCell ref="I21:J21"/>
    <mergeCell ref="G20:H20"/>
    <mergeCell ref="I20:J20"/>
    <mergeCell ref="C10:D10"/>
    <mergeCell ref="G10:H10"/>
    <mergeCell ref="K10:L10"/>
    <mergeCell ref="K11:L11"/>
    <mergeCell ref="G13:H13"/>
    <mergeCell ref="I13:J13"/>
    <mergeCell ref="C8:D8"/>
    <mergeCell ref="G8:H8"/>
    <mergeCell ref="K8:L8"/>
    <mergeCell ref="C9:D9"/>
    <mergeCell ref="G9:H9"/>
    <mergeCell ref="K9:L9"/>
    <mergeCell ref="C3:L5"/>
    <mergeCell ref="C7:D7"/>
    <mergeCell ref="G7:H7"/>
    <mergeCell ref="K7:L7"/>
    <mergeCell ref="C2:L2"/>
  </mergeCells>
  <phoneticPr fontId="44" type="noConversion"/>
  <printOptions horizontalCentered="1" verticalCentered="1"/>
  <pageMargins left="0.5" right="0.5" top="0.5" bottom="0.5" header="0" footer="0"/>
  <pageSetup paperSize="3" scale="65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workbookViewId="0">
      <selection activeCell="E47" sqref="E47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71" t="s">
        <v>583</v>
      </c>
      <c r="D2" s="371"/>
      <c r="E2" s="371"/>
      <c r="F2" s="371"/>
      <c r="G2" s="371"/>
      <c r="H2" s="371"/>
      <c r="I2" s="371"/>
      <c r="J2" s="371"/>
      <c r="K2" s="371"/>
      <c r="L2" s="371"/>
      <c r="M2" s="13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82" t="s">
        <v>107</v>
      </c>
      <c r="F7" s="383"/>
      <c r="G7" s="44"/>
      <c r="H7" s="44"/>
      <c r="I7" s="382" t="s">
        <v>18</v>
      </c>
      <c r="J7" s="383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345" t="s">
        <v>448</v>
      </c>
      <c r="F8" s="346"/>
      <c r="G8" s="44"/>
      <c r="H8" s="44"/>
      <c r="I8" s="345" t="s">
        <v>450</v>
      </c>
      <c r="J8" s="346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345" t="s">
        <v>142</v>
      </c>
      <c r="F9" s="346"/>
      <c r="G9" s="44"/>
      <c r="H9" s="44"/>
      <c r="I9" s="345" t="s">
        <v>139</v>
      </c>
      <c r="J9" s="346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345" t="s">
        <v>449</v>
      </c>
      <c r="F10" s="346"/>
      <c r="G10" s="44"/>
      <c r="H10" s="44"/>
      <c r="I10" s="345" t="s">
        <v>451</v>
      </c>
      <c r="J10" s="346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345" t="s">
        <v>141</v>
      </c>
      <c r="F11" s="346"/>
      <c r="G11" s="44"/>
      <c r="H11" s="44"/>
      <c r="I11" s="345" t="s">
        <v>140</v>
      </c>
      <c r="J11" s="346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5" customHeight="1">
      <c r="A13" s="36"/>
      <c r="B13" s="42"/>
      <c r="C13" s="256" t="s">
        <v>295</v>
      </c>
      <c r="D13" s="260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43"/>
      <c r="N13" s="41"/>
    </row>
    <row r="14" spans="1:14" ht="14.15" customHeight="1">
      <c r="A14" s="36"/>
      <c r="B14" s="42"/>
      <c r="C14" s="61">
        <v>42195</v>
      </c>
      <c r="D14" s="62">
        <v>0.64583333333333337</v>
      </c>
      <c r="E14" s="63">
        <v>5</v>
      </c>
      <c r="F14" s="63">
        <v>0</v>
      </c>
      <c r="G14" s="343" t="str">
        <f>E8</f>
        <v>Crossfire Select G02 McCool</v>
      </c>
      <c r="H14" s="344"/>
      <c r="I14" s="343" t="str">
        <f>E9</f>
        <v>SU South G02 Blue</v>
      </c>
      <c r="J14" s="343"/>
      <c r="K14" s="64">
        <v>9</v>
      </c>
      <c r="L14" s="64" t="s">
        <v>302</v>
      </c>
      <c r="M14" s="43"/>
      <c r="N14" s="41"/>
    </row>
    <row r="15" spans="1:14" ht="14.15" customHeight="1">
      <c r="A15" s="36"/>
      <c r="B15" s="42"/>
      <c r="C15" s="61">
        <v>42195</v>
      </c>
      <c r="D15" s="62">
        <v>0.64583333333333337</v>
      </c>
      <c r="E15" s="63">
        <v>6</v>
      </c>
      <c r="F15" s="63">
        <v>5</v>
      </c>
      <c r="G15" s="343" t="str">
        <f>I10</f>
        <v>Puget Sound Slammers</v>
      </c>
      <c r="H15" s="344"/>
      <c r="I15" s="343" t="str">
        <f>I11</f>
        <v>SU South G02 White</v>
      </c>
      <c r="J15" s="343"/>
      <c r="K15" s="64">
        <v>1</v>
      </c>
      <c r="L15" s="64" t="s">
        <v>304</v>
      </c>
      <c r="M15" s="43"/>
      <c r="N15" s="41"/>
    </row>
    <row r="16" spans="1:14" ht="14.15" customHeight="1">
      <c r="A16" s="36"/>
      <c r="B16" s="42"/>
      <c r="C16" s="61">
        <v>42195</v>
      </c>
      <c r="D16" s="62">
        <v>0.80208333333333337</v>
      </c>
      <c r="E16" s="63">
        <v>5</v>
      </c>
      <c r="F16" s="63">
        <v>8</v>
      </c>
      <c r="G16" s="343" t="str">
        <f>I8</f>
        <v>Fusion FC (U13 Girls)</v>
      </c>
      <c r="H16" s="344"/>
      <c r="I16" s="343" t="str">
        <f>I9</f>
        <v>SU G02 NE Blue</v>
      </c>
      <c r="J16" s="343"/>
      <c r="K16" s="64">
        <v>0</v>
      </c>
      <c r="L16" s="64" t="s">
        <v>304</v>
      </c>
      <c r="M16" s="43"/>
      <c r="N16" s="41"/>
    </row>
    <row r="17" spans="1:14" ht="14.15" customHeight="1">
      <c r="A17" s="36"/>
      <c r="B17" s="42"/>
      <c r="C17" s="61">
        <v>42195</v>
      </c>
      <c r="D17" s="62">
        <v>0.80208333333333337</v>
      </c>
      <c r="E17" s="63">
        <v>6</v>
      </c>
      <c r="F17" s="63">
        <v>8</v>
      </c>
      <c r="G17" s="343" t="str">
        <f>E10</f>
        <v>FC Portland 02G NAVY</v>
      </c>
      <c r="H17" s="344"/>
      <c r="I17" s="343" t="str">
        <f>E11</f>
        <v>SU West G02 Blue</v>
      </c>
      <c r="J17" s="343"/>
      <c r="K17" s="64">
        <v>0</v>
      </c>
      <c r="L17" s="64" t="s">
        <v>302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5" customHeight="1">
      <c r="A19" s="36"/>
      <c r="B19" s="42"/>
      <c r="C19" s="61">
        <v>42196</v>
      </c>
      <c r="D19" s="62">
        <v>0.54166666666666663</v>
      </c>
      <c r="E19" s="63">
        <v>6</v>
      </c>
      <c r="F19" s="63">
        <v>1</v>
      </c>
      <c r="G19" s="343" t="str">
        <f>I11</f>
        <v>SU South G02 White</v>
      </c>
      <c r="H19" s="344"/>
      <c r="I19" s="343" t="str">
        <f>I8</f>
        <v>Fusion FC (U13 Girls)</v>
      </c>
      <c r="J19" s="343"/>
      <c r="K19" s="64">
        <v>11</v>
      </c>
      <c r="L19" s="64" t="s">
        <v>304</v>
      </c>
      <c r="M19" s="43"/>
      <c r="N19" s="41"/>
    </row>
    <row r="20" spans="1:14" ht="14.15" customHeight="1">
      <c r="A20" s="36"/>
      <c r="B20" s="42"/>
      <c r="C20" s="61">
        <v>42196</v>
      </c>
      <c r="D20" s="62">
        <v>0.59375</v>
      </c>
      <c r="E20" s="63">
        <v>6</v>
      </c>
      <c r="F20" s="63">
        <v>0</v>
      </c>
      <c r="G20" s="343" t="str">
        <f>I9</f>
        <v>SU G02 NE Blue</v>
      </c>
      <c r="H20" s="344"/>
      <c r="I20" s="343" t="str">
        <f>I10</f>
        <v>Puget Sound Slammers</v>
      </c>
      <c r="J20" s="343"/>
      <c r="K20" s="137" t="s">
        <v>602</v>
      </c>
      <c r="L20" s="64" t="s">
        <v>304</v>
      </c>
      <c r="M20" s="43"/>
      <c r="N20" s="41"/>
    </row>
    <row r="21" spans="1:14" ht="14.15" customHeight="1">
      <c r="A21" s="36"/>
      <c r="B21" s="42"/>
      <c r="C21" s="61">
        <v>42196</v>
      </c>
      <c r="D21" s="62">
        <v>0.64583333333333404</v>
      </c>
      <c r="E21" s="63">
        <v>6</v>
      </c>
      <c r="F21" s="63">
        <v>1</v>
      </c>
      <c r="G21" s="343" t="str">
        <f>E9</f>
        <v>SU South G02 Blue</v>
      </c>
      <c r="H21" s="344"/>
      <c r="I21" s="343" t="str">
        <f>E10</f>
        <v>FC Portland 02G NAVY</v>
      </c>
      <c r="J21" s="343"/>
      <c r="K21" s="64">
        <v>0</v>
      </c>
      <c r="L21" s="64" t="s">
        <v>302</v>
      </c>
      <c r="M21" s="43"/>
      <c r="N21" s="41"/>
    </row>
    <row r="22" spans="1:14" ht="14.15" customHeight="1">
      <c r="A22" s="36"/>
      <c r="B22" s="42"/>
      <c r="C22" s="61">
        <v>42196</v>
      </c>
      <c r="D22" s="62">
        <v>0.69791666666666696</v>
      </c>
      <c r="E22" s="63">
        <v>6</v>
      </c>
      <c r="F22" s="63">
        <v>2</v>
      </c>
      <c r="G22" s="343" t="str">
        <f>E11</f>
        <v>SU West G02 Blue</v>
      </c>
      <c r="H22" s="344"/>
      <c r="I22" s="343" t="str">
        <f>E8</f>
        <v>Crossfire Select G02 McCool</v>
      </c>
      <c r="J22" s="343"/>
      <c r="K22" s="64">
        <v>2</v>
      </c>
      <c r="L22" s="64" t="s">
        <v>302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5" customHeight="1">
      <c r="A24" s="36"/>
      <c r="B24" s="42"/>
      <c r="C24" s="61">
        <v>42197</v>
      </c>
      <c r="D24" s="62">
        <v>0.34375</v>
      </c>
      <c r="E24" s="63">
        <v>5</v>
      </c>
      <c r="F24" s="63">
        <v>0</v>
      </c>
      <c r="G24" s="343" t="str">
        <f>E8</f>
        <v>Crossfire Select G02 McCool</v>
      </c>
      <c r="H24" s="344"/>
      <c r="I24" s="343" t="str">
        <f>E10</f>
        <v>FC Portland 02G NAVY</v>
      </c>
      <c r="J24" s="343"/>
      <c r="K24" s="64">
        <v>4</v>
      </c>
      <c r="L24" s="64" t="s">
        <v>302</v>
      </c>
      <c r="M24" s="43"/>
      <c r="N24" s="41"/>
    </row>
    <row r="25" spans="1:14" ht="14.15" customHeight="1">
      <c r="A25" s="36"/>
      <c r="B25" s="42"/>
      <c r="C25" s="61">
        <v>42197</v>
      </c>
      <c r="D25" s="62">
        <v>0.34375</v>
      </c>
      <c r="E25" s="63">
        <v>6</v>
      </c>
      <c r="F25" s="63">
        <v>5</v>
      </c>
      <c r="G25" s="343" t="str">
        <f>E9</f>
        <v>SU South G02 Blue</v>
      </c>
      <c r="H25" s="344"/>
      <c r="I25" s="343" t="str">
        <f>E11</f>
        <v>SU West G02 Blue</v>
      </c>
      <c r="J25" s="343"/>
      <c r="K25" s="64">
        <v>0</v>
      </c>
      <c r="L25" s="64" t="s">
        <v>302</v>
      </c>
      <c r="M25" s="43"/>
      <c r="N25" s="41"/>
    </row>
    <row r="26" spans="1:14" ht="14.15" customHeight="1">
      <c r="A26" s="36"/>
      <c r="B26" s="42"/>
      <c r="C26" s="61">
        <v>42197</v>
      </c>
      <c r="D26" s="62">
        <v>0.39583333333333331</v>
      </c>
      <c r="E26" s="63">
        <v>5</v>
      </c>
      <c r="F26" s="63">
        <v>10</v>
      </c>
      <c r="G26" s="343" t="str">
        <f>I8</f>
        <v>Fusion FC (U13 Girls)</v>
      </c>
      <c r="H26" s="344"/>
      <c r="I26" s="343" t="str">
        <f>I10</f>
        <v>Puget Sound Slammers</v>
      </c>
      <c r="J26" s="343"/>
      <c r="K26" s="64">
        <v>1</v>
      </c>
      <c r="L26" s="64" t="s">
        <v>304</v>
      </c>
      <c r="M26" s="43"/>
      <c r="N26" s="41"/>
    </row>
    <row r="27" spans="1:14" ht="14.15" customHeight="1">
      <c r="A27" s="36"/>
      <c r="B27" s="42"/>
      <c r="C27" s="61">
        <v>42197</v>
      </c>
      <c r="D27" s="62">
        <v>0.39583333333333331</v>
      </c>
      <c r="E27" s="63">
        <v>6</v>
      </c>
      <c r="F27" s="63">
        <v>1</v>
      </c>
      <c r="G27" s="343" t="str">
        <f>I9</f>
        <v>SU G02 NE Blue</v>
      </c>
      <c r="H27" s="344"/>
      <c r="I27" s="343" t="str">
        <f>I11</f>
        <v>SU South G02 White</v>
      </c>
      <c r="J27" s="343"/>
      <c r="K27" s="64">
        <v>0</v>
      </c>
      <c r="L27" s="64" t="s">
        <v>304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5" customHeight="1">
      <c r="A29" s="36"/>
      <c r="B29" s="42"/>
      <c r="C29" s="61">
        <v>42197</v>
      </c>
      <c r="D29" s="62">
        <v>0.55208333333333337</v>
      </c>
      <c r="E29" s="63">
        <v>5</v>
      </c>
      <c r="F29" s="63"/>
      <c r="G29" s="360" t="s">
        <v>198</v>
      </c>
      <c r="H29" s="344"/>
      <c r="I29" s="360" t="s">
        <v>199</v>
      </c>
      <c r="J29" s="360"/>
      <c r="K29" s="137"/>
      <c r="L29" s="64" t="s">
        <v>314</v>
      </c>
      <c r="M29" s="43"/>
      <c r="N29" s="41"/>
    </row>
    <row r="30" spans="1:14" ht="14.15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5" customHeight="1">
      <c r="A31" s="36"/>
      <c r="B31" s="42"/>
      <c r="C31" s="44"/>
      <c r="D31" s="384" t="s">
        <v>315</v>
      </c>
      <c r="E31" s="385"/>
      <c r="F31" s="259" t="s">
        <v>316</v>
      </c>
      <c r="G31" s="258" t="s">
        <v>317</v>
      </c>
      <c r="H31" s="259" t="s">
        <v>318</v>
      </c>
      <c r="I31" s="258" t="s">
        <v>319</v>
      </c>
      <c r="J31" s="259" t="s">
        <v>320</v>
      </c>
      <c r="K31" s="258" t="s">
        <v>321</v>
      </c>
      <c r="L31" s="44"/>
      <c r="M31" s="43"/>
      <c r="N31" s="41"/>
    </row>
    <row r="32" spans="1:14" ht="14.15" customHeight="1">
      <c r="A32" s="36"/>
      <c r="B32" s="42"/>
      <c r="C32" s="44"/>
      <c r="D32" s="356" t="str">
        <f>E8</f>
        <v>Crossfire Select G02 McCool</v>
      </c>
      <c r="E32" s="357"/>
      <c r="F32" s="76">
        <v>0</v>
      </c>
      <c r="G32" s="76">
        <v>5</v>
      </c>
      <c r="H32" s="76">
        <v>0</v>
      </c>
      <c r="I32" s="76"/>
      <c r="J32" s="76"/>
      <c r="K32" s="76">
        <v>5</v>
      </c>
      <c r="L32" s="44"/>
      <c r="M32" s="43"/>
      <c r="N32" s="41"/>
    </row>
    <row r="33" spans="1:14" ht="14.15" customHeight="1">
      <c r="A33" s="36"/>
      <c r="B33" s="42"/>
      <c r="C33" s="44"/>
      <c r="D33" s="356" t="str">
        <f>E9</f>
        <v>SU South G02 Blue</v>
      </c>
      <c r="E33" s="357"/>
      <c r="F33" s="76">
        <v>10</v>
      </c>
      <c r="G33" s="76">
        <v>8</v>
      </c>
      <c r="H33" s="76">
        <v>10</v>
      </c>
      <c r="I33" s="76"/>
      <c r="J33" s="76"/>
      <c r="K33" s="76">
        <v>28</v>
      </c>
      <c r="L33" s="44"/>
      <c r="M33" s="43"/>
      <c r="N33" s="41"/>
    </row>
    <row r="34" spans="1:14" ht="14.15" customHeight="1">
      <c r="A34" s="36"/>
      <c r="B34" s="42"/>
      <c r="C34" s="44"/>
      <c r="D34" s="356" t="str">
        <f>E10</f>
        <v>FC Portland 02G NAVY</v>
      </c>
      <c r="E34" s="357"/>
      <c r="F34" s="76">
        <v>10</v>
      </c>
      <c r="G34" s="76">
        <v>0</v>
      </c>
      <c r="H34" s="76">
        <v>10</v>
      </c>
      <c r="I34" s="76"/>
      <c r="J34" s="76"/>
      <c r="K34" s="76">
        <v>20</v>
      </c>
      <c r="L34" s="44"/>
      <c r="M34" s="43"/>
      <c r="N34" s="41"/>
    </row>
    <row r="35" spans="1:14" ht="14.15" customHeight="1">
      <c r="A35" s="36"/>
      <c r="B35" s="42"/>
      <c r="C35" s="44"/>
      <c r="D35" s="356" t="str">
        <f>E11</f>
        <v>SU West G02 Blue</v>
      </c>
      <c r="E35" s="357"/>
      <c r="F35" s="76">
        <v>0</v>
      </c>
      <c r="G35" s="76">
        <v>5</v>
      </c>
      <c r="H35" s="76">
        <v>9</v>
      </c>
      <c r="I35" s="76"/>
      <c r="J35" s="76"/>
      <c r="K35" s="76">
        <v>5</v>
      </c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5" customHeight="1">
      <c r="A37" s="36"/>
      <c r="B37" s="42"/>
      <c r="C37" s="44"/>
      <c r="D37" s="384" t="s">
        <v>126</v>
      </c>
      <c r="E37" s="385"/>
      <c r="F37" s="259" t="s">
        <v>316</v>
      </c>
      <c r="G37" s="258" t="s">
        <v>317</v>
      </c>
      <c r="H37" s="259" t="s">
        <v>318</v>
      </c>
      <c r="I37" s="258" t="s">
        <v>319</v>
      </c>
      <c r="J37" s="259" t="s">
        <v>320</v>
      </c>
      <c r="K37" s="258" t="s">
        <v>321</v>
      </c>
      <c r="L37" s="44"/>
      <c r="M37" s="43"/>
      <c r="N37" s="41"/>
    </row>
    <row r="38" spans="1:14" ht="14.15" customHeight="1">
      <c r="A38" s="36"/>
      <c r="B38" s="42"/>
      <c r="C38" s="44"/>
      <c r="D38" s="356" t="str">
        <f>I8</f>
        <v>Fusion FC (U13 Girls)</v>
      </c>
      <c r="E38" s="357"/>
      <c r="F38" s="76">
        <v>10</v>
      </c>
      <c r="G38" s="76">
        <v>9</v>
      </c>
      <c r="H38" s="76">
        <v>9</v>
      </c>
      <c r="I38" s="76"/>
      <c r="J38" s="76"/>
      <c r="K38" s="76">
        <v>28</v>
      </c>
      <c r="L38" s="44"/>
      <c r="M38" s="43"/>
      <c r="N38" s="41"/>
    </row>
    <row r="39" spans="1:14" ht="14.15" customHeight="1">
      <c r="A39" s="36"/>
      <c r="B39" s="42"/>
      <c r="C39" s="44"/>
      <c r="D39" s="356" t="str">
        <f>I9</f>
        <v>SU G02 NE Blue</v>
      </c>
      <c r="E39" s="357"/>
      <c r="F39" s="76">
        <v>0</v>
      </c>
      <c r="G39" s="76">
        <v>0</v>
      </c>
      <c r="H39" s="76">
        <v>8</v>
      </c>
      <c r="I39" s="76"/>
      <c r="J39" s="76"/>
      <c r="K39" s="76">
        <v>8</v>
      </c>
      <c r="L39" s="44"/>
      <c r="M39" s="43"/>
      <c r="N39" s="41"/>
    </row>
    <row r="40" spans="1:14" ht="14.15" customHeight="1">
      <c r="A40" s="36"/>
      <c r="B40" s="42"/>
      <c r="C40" s="44"/>
      <c r="D40" s="356" t="str">
        <f>I10</f>
        <v>Puget Sound Slammers</v>
      </c>
      <c r="E40" s="357"/>
      <c r="F40" s="76">
        <v>9</v>
      </c>
      <c r="G40" s="76">
        <v>8</v>
      </c>
      <c r="H40" s="76">
        <v>1</v>
      </c>
      <c r="I40" s="76"/>
      <c r="J40" s="76"/>
      <c r="K40" s="76">
        <v>18</v>
      </c>
      <c r="L40" s="44"/>
      <c r="M40" s="43"/>
      <c r="N40" s="41"/>
    </row>
    <row r="41" spans="1:14" ht="14.15" customHeight="1">
      <c r="A41" s="36"/>
      <c r="B41" s="42"/>
      <c r="C41" s="44"/>
      <c r="D41" s="356" t="str">
        <f>I11</f>
        <v>SU South G02 White</v>
      </c>
      <c r="E41" s="357"/>
      <c r="F41" s="76">
        <v>1</v>
      </c>
      <c r="G41" s="76">
        <v>1</v>
      </c>
      <c r="H41" s="76">
        <v>0</v>
      </c>
      <c r="I41" s="76"/>
      <c r="J41" s="76"/>
      <c r="K41" s="76">
        <v>2</v>
      </c>
      <c r="L41" s="44"/>
      <c r="M41" s="43"/>
      <c r="N41" s="41"/>
    </row>
    <row r="42" spans="1:14" ht="14.15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5" customHeight="1">
      <c r="A43" s="36"/>
      <c r="B43" s="42"/>
      <c r="C43" s="139"/>
      <c r="D43" s="140" t="s">
        <v>314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5" customHeight="1">
      <c r="A44" s="36"/>
      <c r="B44" s="42"/>
      <c r="C44" s="139"/>
      <c r="D44" s="141"/>
      <c r="E44" s="355" t="s">
        <v>615</v>
      </c>
      <c r="F44" s="355"/>
      <c r="G44" s="355"/>
      <c r="H44" s="355"/>
      <c r="I44" s="355"/>
      <c r="J44" s="355"/>
      <c r="K44" s="355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5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51">
    <mergeCell ref="D34:E34"/>
    <mergeCell ref="E44:K44"/>
    <mergeCell ref="D35:E35"/>
    <mergeCell ref="D37:E37"/>
    <mergeCell ref="D38:E38"/>
    <mergeCell ref="D39:E39"/>
    <mergeCell ref="D40:E40"/>
    <mergeCell ref="D41:E41"/>
    <mergeCell ref="I29:J29"/>
    <mergeCell ref="G29:H29"/>
    <mergeCell ref="D31:E31"/>
    <mergeCell ref="D32:E32"/>
    <mergeCell ref="D33:E33"/>
    <mergeCell ref="G20:H20"/>
    <mergeCell ref="I20:J20"/>
    <mergeCell ref="G26:H26"/>
    <mergeCell ref="I26:J26"/>
    <mergeCell ref="G27:H27"/>
    <mergeCell ref="I27:J27"/>
    <mergeCell ref="G24:H24"/>
    <mergeCell ref="I24:J24"/>
    <mergeCell ref="G25:H25"/>
    <mergeCell ref="I25:J25"/>
    <mergeCell ref="G21:H21"/>
    <mergeCell ref="I21:J21"/>
    <mergeCell ref="G22:H22"/>
    <mergeCell ref="I22:J22"/>
    <mergeCell ref="G17:H17"/>
    <mergeCell ref="I17:J17"/>
    <mergeCell ref="G15:H15"/>
    <mergeCell ref="I15:J15"/>
    <mergeCell ref="G19:H19"/>
    <mergeCell ref="I19:J19"/>
    <mergeCell ref="G16:H16"/>
    <mergeCell ref="I16:J16"/>
    <mergeCell ref="C2:L2"/>
    <mergeCell ref="G14:H14"/>
    <mergeCell ref="I14:J14"/>
    <mergeCell ref="G13:H13"/>
    <mergeCell ref="I13:J13"/>
    <mergeCell ref="C3:L5"/>
    <mergeCell ref="E7:F7"/>
    <mergeCell ref="I7:J7"/>
    <mergeCell ref="E8:F8"/>
    <mergeCell ref="E9:F9"/>
    <mergeCell ref="E10:F10"/>
    <mergeCell ref="E11:F11"/>
    <mergeCell ref="I8:J8"/>
    <mergeCell ref="I9:J9"/>
    <mergeCell ref="I10:J10"/>
    <mergeCell ref="I11:J11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opLeftCell="A13" workbookViewId="0">
      <selection activeCell="B32" activeCellId="1" sqref="D27:E27 B32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93" customHeight="1" thickTop="1">
      <c r="A2" s="36"/>
      <c r="B2" s="37"/>
      <c r="C2" s="38"/>
      <c r="D2" s="38"/>
      <c r="E2" s="348"/>
      <c r="F2" s="349"/>
      <c r="G2" s="349"/>
      <c r="H2" s="350"/>
      <c r="I2" s="350"/>
      <c r="J2" s="350"/>
      <c r="K2" s="39"/>
      <c r="L2" s="39"/>
      <c r="M2" s="40"/>
      <c r="N2" s="41"/>
    </row>
    <row r="3" spans="1:14" ht="15" customHeight="1">
      <c r="A3" s="36"/>
      <c r="B3" s="42"/>
      <c r="C3" s="336" t="s">
        <v>291</v>
      </c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C7" s="351" t="s">
        <v>292</v>
      </c>
      <c r="D7" s="352"/>
      <c r="E7" s="46"/>
      <c r="F7" s="47"/>
      <c r="G7" s="351" t="s">
        <v>293</v>
      </c>
      <c r="H7" s="352"/>
      <c r="I7" s="48"/>
      <c r="J7" s="48"/>
      <c r="K7" s="351" t="s">
        <v>294</v>
      </c>
      <c r="L7" s="352"/>
      <c r="M7" s="49"/>
      <c r="N7" s="41"/>
    </row>
    <row r="8" spans="1:14" ht="14.15" customHeight="1">
      <c r="A8" s="36"/>
      <c r="B8" s="51"/>
      <c r="C8" s="345" t="s">
        <v>190</v>
      </c>
      <c r="D8" s="346"/>
      <c r="E8" s="52"/>
      <c r="F8" s="53"/>
      <c r="G8" s="345" t="s">
        <v>543</v>
      </c>
      <c r="H8" s="346"/>
      <c r="I8" s="54"/>
      <c r="J8" s="54"/>
      <c r="K8" s="345" t="s">
        <v>192</v>
      </c>
      <c r="L8" s="346"/>
      <c r="M8" s="43"/>
      <c r="N8" s="41"/>
    </row>
    <row r="9" spans="1:14" ht="14.15" customHeight="1">
      <c r="A9" s="36"/>
      <c r="B9" s="51"/>
      <c r="C9" s="345" t="s">
        <v>542</v>
      </c>
      <c r="D9" s="346"/>
      <c r="E9" s="52"/>
      <c r="F9" s="53"/>
      <c r="G9" s="345" t="s">
        <v>191</v>
      </c>
      <c r="H9" s="346"/>
      <c r="I9" s="54"/>
      <c r="J9" s="54"/>
      <c r="K9" s="345" t="s">
        <v>541</v>
      </c>
      <c r="L9" s="346"/>
      <c r="M9" s="43"/>
      <c r="N9" s="41"/>
    </row>
    <row r="10" spans="1:14" ht="14.15" customHeight="1">
      <c r="A10" s="36"/>
      <c r="B10" s="51"/>
      <c r="C10" s="345" t="s">
        <v>545</v>
      </c>
      <c r="D10" s="346"/>
      <c r="E10" s="52"/>
      <c r="F10" s="53"/>
      <c r="G10" s="345" t="s">
        <v>544</v>
      </c>
      <c r="H10" s="346"/>
      <c r="I10" s="54"/>
      <c r="J10" s="54"/>
      <c r="K10" s="345" t="s">
        <v>193</v>
      </c>
      <c r="L10" s="346"/>
      <c r="M10" s="43"/>
      <c r="N10" s="41"/>
    </row>
    <row r="11" spans="1:14" ht="14.15" customHeight="1">
      <c r="A11" s="36"/>
      <c r="B11" s="51"/>
      <c r="C11" s="54"/>
      <c r="D11" s="55"/>
      <c r="E11" s="54"/>
      <c r="F11" s="54"/>
      <c r="G11" s="54"/>
      <c r="H11" s="54"/>
      <c r="I11" s="54"/>
      <c r="J11" s="53"/>
      <c r="K11" s="345" t="s">
        <v>194</v>
      </c>
      <c r="L11" s="346"/>
      <c r="M11" s="43"/>
      <c r="N11" s="41"/>
    </row>
    <row r="12" spans="1:14" ht="14.15" customHeight="1">
      <c r="A12" s="36"/>
      <c r="B12" s="51"/>
      <c r="C12" s="56"/>
      <c r="D12" s="56"/>
      <c r="E12" s="56"/>
      <c r="F12" s="56"/>
      <c r="G12" s="56"/>
      <c r="H12" s="56"/>
      <c r="I12" s="56"/>
      <c r="J12" s="57"/>
      <c r="K12" s="56"/>
      <c r="L12" s="56"/>
      <c r="M12" s="43"/>
      <c r="N12" s="41"/>
    </row>
    <row r="13" spans="1:14" ht="14.15" customHeight="1">
      <c r="A13" s="36"/>
      <c r="B13" s="51"/>
      <c r="C13" s="58" t="s">
        <v>295</v>
      </c>
      <c r="D13" s="58" t="s">
        <v>296</v>
      </c>
      <c r="E13" s="58" t="s">
        <v>297</v>
      </c>
      <c r="F13" s="58" t="s">
        <v>298</v>
      </c>
      <c r="G13" s="347" t="s">
        <v>299</v>
      </c>
      <c r="H13" s="347"/>
      <c r="I13" s="347" t="s">
        <v>300</v>
      </c>
      <c r="J13" s="347"/>
      <c r="K13" s="58" t="s">
        <v>298</v>
      </c>
      <c r="L13" s="58" t="s">
        <v>301</v>
      </c>
      <c r="M13" s="60"/>
      <c r="N13" s="41"/>
    </row>
    <row r="14" spans="1:14" ht="14.15" customHeight="1">
      <c r="A14" s="36"/>
      <c r="B14" s="51"/>
      <c r="C14" s="61">
        <v>42195</v>
      </c>
      <c r="D14" s="62">
        <v>0.40625</v>
      </c>
      <c r="E14" s="63">
        <v>9</v>
      </c>
      <c r="F14" s="63"/>
      <c r="G14" s="343" t="str">
        <f>K9</f>
        <v>Eastside FC B04 White B</v>
      </c>
      <c r="H14" s="344"/>
      <c r="I14" s="343" t="str">
        <f>K11</f>
        <v>SU West B04 White</v>
      </c>
      <c r="J14" s="343"/>
      <c r="K14" s="64"/>
      <c r="L14" s="64" t="s">
        <v>306</v>
      </c>
      <c r="M14" s="65"/>
      <c r="N14" s="41"/>
    </row>
    <row r="15" spans="1:14" ht="14.15" customHeight="1">
      <c r="A15" s="36"/>
      <c r="B15" s="51"/>
      <c r="C15" s="61">
        <v>42195</v>
      </c>
      <c r="D15" s="62">
        <v>0.45833333333333331</v>
      </c>
      <c r="E15" s="63">
        <v>9</v>
      </c>
      <c r="F15" s="63"/>
      <c r="G15" s="343" t="str">
        <f>C8</f>
        <v>Crossfire Sel Erbstoeszer</v>
      </c>
      <c r="H15" s="344"/>
      <c r="I15" s="343" t="str">
        <f>C9</f>
        <v>FC Edmonds Force</v>
      </c>
      <c r="J15" s="343"/>
      <c r="K15" s="64"/>
      <c r="L15" s="64" t="s">
        <v>302</v>
      </c>
      <c r="M15" s="65"/>
      <c r="N15" s="41"/>
    </row>
    <row r="16" spans="1:14" ht="14.15" customHeight="1">
      <c r="A16" s="36"/>
      <c r="B16" s="51"/>
      <c r="C16" s="61">
        <v>42195</v>
      </c>
      <c r="D16" s="62">
        <v>0.51041666666666663</v>
      </c>
      <c r="E16" s="63">
        <v>9</v>
      </c>
      <c r="F16" s="63"/>
      <c r="G16" s="343" t="str">
        <f>G9</f>
        <v>SU B04 Shoreline Blue</v>
      </c>
      <c r="H16" s="344"/>
      <c r="I16" s="343" t="str">
        <f>G10</f>
        <v>FWFC B04 White</v>
      </c>
      <c r="J16" s="343"/>
      <c r="K16" s="64"/>
      <c r="L16" s="64" t="s">
        <v>304</v>
      </c>
      <c r="M16" s="65"/>
      <c r="N16" s="41"/>
    </row>
    <row r="17" spans="1:14" ht="14.15" customHeight="1">
      <c r="A17" s="36"/>
      <c r="B17" s="51"/>
      <c r="C17" s="61">
        <v>42195</v>
      </c>
      <c r="D17" s="62">
        <v>0.66666666666666663</v>
      </c>
      <c r="E17" s="63">
        <v>9</v>
      </c>
      <c r="F17" s="63"/>
      <c r="G17" s="343" t="str">
        <f>C10</f>
        <v>NW Nationals B04 RED</v>
      </c>
      <c r="H17" s="344"/>
      <c r="I17" s="343" t="str">
        <f>G8</f>
        <v>FC Salmon Creek B'04 White</v>
      </c>
      <c r="J17" s="343"/>
      <c r="K17" s="64"/>
      <c r="L17" s="64" t="s">
        <v>303</v>
      </c>
      <c r="M17" s="65"/>
      <c r="N17" s="41"/>
    </row>
    <row r="18" spans="1:14" ht="6.75" customHeight="1">
      <c r="A18" s="36"/>
      <c r="B18" s="51"/>
      <c r="C18" s="66"/>
      <c r="D18" s="67"/>
      <c r="E18" s="68"/>
      <c r="F18" s="68"/>
      <c r="G18" s="69"/>
      <c r="H18" s="70"/>
      <c r="I18" s="69"/>
      <c r="J18" s="69"/>
      <c r="K18" s="71"/>
      <c r="L18" s="71"/>
      <c r="M18" s="65"/>
      <c r="N18" s="41"/>
    </row>
    <row r="19" spans="1:14" ht="14.15" customHeight="1">
      <c r="A19" s="36"/>
      <c r="B19" s="51"/>
      <c r="C19" s="61">
        <v>42196</v>
      </c>
      <c r="D19" s="62">
        <v>0.35416666666666669</v>
      </c>
      <c r="E19" s="63">
        <v>9</v>
      </c>
      <c r="F19" s="63"/>
      <c r="G19" s="343" t="str">
        <f>C9</f>
        <v>FC Edmonds Force</v>
      </c>
      <c r="H19" s="344"/>
      <c r="I19" s="343" t="str">
        <f>C10</f>
        <v>NW Nationals B04 RED</v>
      </c>
      <c r="J19" s="343"/>
      <c r="K19" s="64"/>
      <c r="L19" s="64" t="s">
        <v>302</v>
      </c>
      <c r="M19" s="65"/>
      <c r="N19" s="41"/>
    </row>
    <row r="20" spans="1:14" ht="14.15" customHeight="1">
      <c r="A20" s="36"/>
      <c r="B20" s="51"/>
      <c r="C20" s="61">
        <v>42196</v>
      </c>
      <c r="D20" s="62">
        <v>0.35416666666666669</v>
      </c>
      <c r="E20" s="63">
        <v>10</v>
      </c>
      <c r="F20" s="63"/>
      <c r="G20" s="343" t="str">
        <f>G9</f>
        <v>SU B04 Shoreline Blue</v>
      </c>
      <c r="H20" s="344"/>
      <c r="I20" s="343" t="str">
        <f>C8</f>
        <v>Crossfire Sel Erbstoeszer</v>
      </c>
      <c r="J20" s="343"/>
      <c r="K20" s="64"/>
      <c r="L20" s="64" t="s">
        <v>303</v>
      </c>
      <c r="M20" s="65"/>
      <c r="N20" s="41"/>
    </row>
    <row r="21" spans="1:14" ht="14.15" customHeight="1">
      <c r="A21" s="36"/>
      <c r="B21" s="51"/>
      <c r="C21" s="61">
        <v>42196</v>
      </c>
      <c r="D21" s="62">
        <v>0.39930555555555558</v>
      </c>
      <c r="E21" s="63">
        <v>9</v>
      </c>
      <c r="F21" s="63"/>
      <c r="G21" s="343" t="str">
        <f>K9</f>
        <v>Eastside FC B04 White B</v>
      </c>
      <c r="H21" s="344"/>
      <c r="I21" s="343" t="str">
        <f>K10</f>
        <v>Breakers Black Chester</v>
      </c>
      <c r="J21" s="343"/>
      <c r="K21" s="64"/>
      <c r="L21" s="64" t="s">
        <v>306</v>
      </c>
      <c r="M21" s="65"/>
      <c r="N21" s="41"/>
    </row>
    <row r="22" spans="1:14" ht="14.15" customHeight="1">
      <c r="A22" s="36"/>
      <c r="B22" s="51"/>
      <c r="C22" s="61">
        <v>42196</v>
      </c>
      <c r="D22" s="62">
        <v>0.39930555555555558</v>
      </c>
      <c r="E22" s="63">
        <v>10</v>
      </c>
      <c r="F22" s="63"/>
      <c r="G22" s="343" t="str">
        <f>K11</f>
        <v>SU West B04 White</v>
      </c>
      <c r="H22" s="344"/>
      <c r="I22" s="343" t="str">
        <f>K8</f>
        <v>Bellevue Select BU11 Gold</v>
      </c>
      <c r="J22" s="343"/>
      <c r="K22" s="64"/>
      <c r="L22" s="64" t="s">
        <v>306</v>
      </c>
      <c r="M22" s="65"/>
      <c r="N22" s="41"/>
    </row>
    <row r="23" spans="1:14" ht="14.15" customHeight="1">
      <c r="A23" s="36"/>
      <c r="B23" s="51"/>
      <c r="C23" s="61">
        <v>42196</v>
      </c>
      <c r="D23" s="62">
        <v>0.53472222222222221</v>
      </c>
      <c r="E23" s="63">
        <v>9</v>
      </c>
      <c r="F23" s="63"/>
      <c r="G23" s="343" t="str">
        <f>G10</f>
        <v>FWFC B04 White</v>
      </c>
      <c r="H23" s="344"/>
      <c r="I23" s="343" t="str">
        <f>G8</f>
        <v>FC Salmon Creek B'04 White</v>
      </c>
      <c r="J23" s="343"/>
      <c r="K23" s="64"/>
      <c r="L23" s="64" t="s">
        <v>304</v>
      </c>
      <c r="M23" s="65"/>
      <c r="N23" s="41"/>
    </row>
    <row r="24" spans="1:14" ht="6" customHeight="1">
      <c r="A24" s="36"/>
      <c r="B24" s="51"/>
      <c r="C24" s="66"/>
      <c r="D24" s="67"/>
      <c r="E24" s="68"/>
      <c r="F24" s="68"/>
      <c r="G24" s="69"/>
      <c r="H24" s="70"/>
      <c r="I24" s="69"/>
      <c r="J24" s="69"/>
      <c r="K24" s="71"/>
      <c r="L24" s="71"/>
      <c r="M24" s="65"/>
      <c r="N24" s="41"/>
    </row>
    <row r="25" spans="1:14">
      <c r="A25" s="36"/>
      <c r="B25" s="51"/>
      <c r="C25" s="61">
        <v>42196</v>
      </c>
      <c r="D25" s="62">
        <v>0.57986111111111105</v>
      </c>
      <c r="E25" s="63">
        <v>9</v>
      </c>
      <c r="F25" s="63"/>
      <c r="G25" s="343" t="str">
        <f>K8</f>
        <v>Bellevue Select BU11 Gold</v>
      </c>
      <c r="H25" s="344"/>
      <c r="I25" s="343" t="str">
        <f>K9</f>
        <v>Eastside FC B04 White B</v>
      </c>
      <c r="J25" s="343"/>
      <c r="K25" s="64"/>
      <c r="L25" s="64" t="s">
        <v>305</v>
      </c>
      <c r="M25" s="65"/>
      <c r="N25" s="41"/>
    </row>
    <row r="26" spans="1:14" ht="14.15" customHeight="1">
      <c r="A26" s="36"/>
      <c r="B26" s="51"/>
      <c r="C26" s="61">
        <v>42196</v>
      </c>
      <c r="D26" s="62">
        <v>0.625</v>
      </c>
      <c r="E26" s="63">
        <v>9</v>
      </c>
      <c r="F26" s="63"/>
      <c r="G26" s="343" t="str">
        <f>K10</f>
        <v>Breakers Black Chester</v>
      </c>
      <c r="H26" s="344"/>
      <c r="I26" s="343" t="str">
        <f>K11</f>
        <v>SU West B04 White</v>
      </c>
      <c r="J26" s="343"/>
      <c r="K26" s="64"/>
      <c r="L26" s="64" t="s">
        <v>305</v>
      </c>
      <c r="M26" s="65"/>
      <c r="N26" s="41"/>
    </row>
    <row r="27" spans="1:14">
      <c r="A27" s="36"/>
      <c r="B27" s="51"/>
      <c r="C27" s="61">
        <v>42196</v>
      </c>
      <c r="D27" s="62">
        <v>0.67013888888888884</v>
      </c>
      <c r="E27" s="63">
        <v>9</v>
      </c>
      <c r="F27" s="63"/>
      <c r="G27" s="343" t="str">
        <f>C8</f>
        <v>Crossfire Sel Erbstoeszer</v>
      </c>
      <c r="H27" s="344"/>
      <c r="I27" s="343" t="str">
        <f>C10</f>
        <v>NW Nationals B04 RED</v>
      </c>
      <c r="J27" s="343"/>
      <c r="K27" s="64"/>
      <c r="L27" s="64" t="s">
        <v>303</v>
      </c>
      <c r="M27" s="65"/>
      <c r="N27" s="41"/>
    </row>
    <row r="28" spans="1:14" ht="14.15" customHeight="1">
      <c r="A28" s="36"/>
      <c r="B28" s="51"/>
      <c r="C28" s="61">
        <v>42196</v>
      </c>
      <c r="D28" s="62">
        <v>0.71527777777777779</v>
      </c>
      <c r="E28" s="63">
        <v>9</v>
      </c>
      <c r="F28" s="63"/>
      <c r="G28" s="343" t="str">
        <f>C9</f>
        <v>FC Edmonds Force</v>
      </c>
      <c r="H28" s="344"/>
      <c r="I28" s="343" t="str">
        <f>G10</f>
        <v>FWFC B04 White</v>
      </c>
      <c r="J28" s="343"/>
      <c r="K28" s="64"/>
      <c r="L28" s="64" t="s">
        <v>302</v>
      </c>
      <c r="M28" s="65"/>
      <c r="N28" s="41"/>
    </row>
    <row r="29" spans="1:14" ht="14.15" customHeight="1">
      <c r="A29" s="36"/>
      <c r="B29" s="51"/>
      <c r="C29" s="61">
        <v>42196</v>
      </c>
      <c r="D29" s="62">
        <v>0.71527777777777779</v>
      </c>
      <c r="E29" s="63">
        <v>10</v>
      </c>
      <c r="F29" s="63"/>
      <c r="G29" s="343" t="str">
        <f>G8</f>
        <v>FC Salmon Creek B'04 White</v>
      </c>
      <c r="H29" s="344"/>
      <c r="I29" s="343" t="str">
        <f>G9</f>
        <v>SU B04 Shoreline Blue</v>
      </c>
      <c r="J29" s="343"/>
      <c r="K29" s="64"/>
      <c r="L29" s="64" t="s">
        <v>304</v>
      </c>
      <c r="M29" s="65"/>
      <c r="N29" s="41"/>
    </row>
    <row r="30" spans="1:14" ht="6" customHeight="1">
      <c r="A30" s="36"/>
      <c r="B30" s="51"/>
      <c r="C30" s="66"/>
      <c r="D30" s="67"/>
      <c r="E30" s="68"/>
      <c r="F30" s="68"/>
      <c r="G30" s="69"/>
      <c r="H30" s="70"/>
      <c r="I30" s="69"/>
      <c r="J30" s="69"/>
      <c r="K30" s="71"/>
      <c r="L30" s="71"/>
      <c r="M30" s="65"/>
      <c r="N30" s="41"/>
    </row>
    <row r="31" spans="1:14" ht="14.15" customHeight="1">
      <c r="A31" s="36"/>
      <c r="B31" s="51"/>
      <c r="C31" s="61">
        <v>42197</v>
      </c>
      <c r="D31" s="62">
        <v>0.33333333333333331</v>
      </c>
      <c r="E31" s="63">
        <v>9</v>
      </c>
      <c r="F31" s="63"/>
      <c r="G31" s="343" t="str">
        <f>K8</f>
        <v>Bellevue Select BU11 Gold</v>
      </c>
      <c r="H31" s="344"/>
      <c r="I31" s="343" t="str">
        <f>K10</f>
        <v>Breakers Black Chester</v>
      </c>
      <c r="J31" s="343"/>
      <c r="K31" s="64"/>
      <c r="L31" s="64" t="s">
        <v>306</v>
      </c>
      <c r="M31" s="65"/>
      <c r="N31" s="41"/>
    </row>
    <row r="32" spans="1:14">
      <c r="A32" s="36"/>
      <c r="B32" s="51"/>
      <c r="C32" s="66"/>
      <c r="D32" s="67"/>
      <c r="E32" s="68"/>
      <c r="F32" s="68"/>
      <c r="G32" s="69"/>
      <c r="H32" s="70"/>
      <c r="I32" s="69"/>
      <c r="J32" s="69"/>
      <c r="K32" s="71"/>
      <c r="L32" s="71"/>
      <c r="M32" s="65"/>
      <c r="N32" s="41"/>
    </row>
    <row r="33" spans="1:14" ht="14.15" customHeight="1">
      <c r="A33" s="36"/>
      <c r="B33" s="51"/>
      <c r="C33" s="61">
        <v>42197</v>
      </c>
      <c r="D33" s="62">
        <v>0.55902777777777779</v>
      </c>
      <c r="E33" s="63">
        <v>9</v>
      </c>
      <c r="F33" s="63"/>
      <c r="G33" s="343" t="s">
        <v>307</v>
      </c>
      <c r="H33" s="344"/>
      <c r="I33" s="343" t="s">
        <v>308</v>
      </c>
      <c r="J33" s="343"/>
      <c r="K33" s="64"/>
      <c r="L33" s="64" t="s">
        <v>309</v>
      </c>
      <c r="M33" s="65"/>
      <c r="N33" s="41"/>
    </row>
    <row r="34" spans="1:14" ht="14.15" customHeight="1">
      <c r="A34" s="36"/>
      <c r="B34" s="51"/>
      <c r="C34" s="61">
        <v>42197</v>
      </c>
      <c r="D34" s="62">
        <v>0.55902777777777779</v>
      </c>
      <c r="E34" s="63">
        <v>10</v>
      </c>
      <c r="F34" s="63"/>
      <c r="G34" s="343" t="s">
        <v>310</v>
      </c>
      <c r="H34" s="344"/>
      <c r="I34" s="343" t="s">
        <v>311</v>
      </c>
      <c r="J34" s="343"/>
      <c r="K34" s="64"/>
      <c r="L34" s="64" t="s">
        <v>309</v>
      </c>
      <c r="M34" s="65"/>
      <c r="N34" s="41"/>
    </row>
    <row r="35" spans="1:14" ht="14.15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5" customHeight="1">
      <c r="A36" s="36"/>
      <c r="B36" s="51"/>
      <c r="C36" s="61">
        <v>42197</v>
      </c>
      <c r="D36" s="62">
        <v>0.70833333333333337</v>
      </c>
      <c r="E36" s="63">
        <v>9</v>
      </c>
      <c r="F36" s="63"/>
      <c r="G36" s="343" t="s">
        <v>312</v>
      </c>
      <c r="H36" s="344"/>
      <c r="I36" s="343" t="s">
        <v>313</v>
      </c>
      <c r="J36" s="343"/>
      <c r="K36" s="64"/>
      <c r="L36" s="64" t="s">
        <v>314</v>
      </c>
      <c r="M36" s="65"/>
      <c r="N36" s="41"/>
    </row>
    <row r="37" spans="1:14" ht="14.15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5" customHeight="1">
      <c r="A38" s="36"/>
      <c r="B38" s="51"/>
      <c r="C38" s="342" t="s">
        <v>315</v>
      </c>
      <c r="D38" s="342"/>
      <c r="E38" s="342"/>
      <c r="F38" s="72" t="s">
        <v>316</v>
      </c>
      <c r="G38" s="73"/>
      <c r="H38" s="74" t="s">
        <v>317</v>
      </c>
      <c r="I38" s="73" t="s">
        <v>318</v>
      </c>
      <c r="J38" s="74" t="s">
        <v>319</v>
      </c>
      <c r="K38" s="73" t="s">
        <v>320</v>
      </c>
      <c r="L38" s="74" t="s">
        <v>321</v>
      </c>
      <c r="M38" s="43"/>
      <c r="N38" s="41"/>
    </row>
    <row r="39" spans="1:14" ht="14.15" customHeight="1">
      <c r="A39" s="36"/>
      <c r="B39" s="51"/>
      <c r="C39" s="340" t="str">
        <f>C8</f>
        <v>Crossfire Sel Erbstoeszer</v>
      </c>
      <c r="D39" s="340"/>
      <c r="E39" s="340"/>
      <c r="F39" s="75"/>
      <c r="G39" s="76"/>
      <c r="H39" s="76"/>
      <c r="I39" s="76"/>
      <c r="J39" s="76"/>
      <c r="K39" s="76"/>
      <c r="L39" s="76"/>
      <c r="M39" s="43"/>
      <c r="N39" s="41"/>
    </row>
    <row r="40" spans="1:14" ht="14.15" customHeight="1">
      <c r="A40" s="36"/>
      <c r="B40" s="51"/>
      <c r="C40" s="340" t="str">
        <f>C9</f>
        <v>FC Edmonds Force</v>
      </c>
      <c r="D40" s="340"/>
      <c r="E40" s="340"/>
      <c r="F40" s="75"/>
      <c r="G40" s="76"/>
      <c r="H40" s="76"/>
      <c r="I40" s="76"/>
      <c r="J40" s="76"/>
      <c r="K40" s="76"/>
      <c r="L40" s="76"/>
      <c r="M40" s="43"/>
      <c r="N40" s="41"/>
    </row>
    <row r="41" spans="1:14" ht="14.15" customHeight="1">
      <c r="A41" s="36"/>
      <c r="B41" s="51"/>
      <c r="C41" s="340" t="str">
        <f>C10</f>
        <v>NW Nationals B04 RED</v>
      </c>
      <c r="D41" s="340"/>
      <c r="E41" s="340"/>
      <c r="F41" s="75"/>
      <c r="G41" s="76"/>
      <c r="H41" s="76"/>
      <c r="I41" s="76"/>
      <c r="J41" s="76"/>
      <c r="K41" s="76"/>
      <c r="L41" s="76"/>
      <c r="M41" s="43"/>
      <c r="N41" s="41"/>
    </row>
    <row r="42" spans="1:14" ht="8.15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5" customHeight="1">
      <c r="A43" s="36"/>
      <c r="B43" s="51"/>
      <c r="C43" s="342" t="s">
        <v>322</v>
      </c>
      <c r="D43" s="342"/>
      <c r="E43" s="342"/>
      <c r="F43" s="72" t="s">
        <v>316</v>
      </c>
      <c r="G43" s="73"/>
      <c r="H43" s="74" t="s">
        <v>317</v>
      </c>
      <c r="I43" s="73" t="s">
        <v>318</v>
      </c>
      <c r="J43" s="74" t="s">
        <v>319</v>
      </c>
      <c r="K43" s="73" t="s">
        <v>320</v>
      </c>
      <c r="L43" s="74" t="s">
        <v>321</v>
      </c>
      <c r="M43" s="43"/>
      <c r="N43" s="41"/>
    </row>
    <row r="44" spans="1:14" ht="14.15" customHeight="1">
      <c r="A44" s="36"/>
      <c r="B44" s="51"/>
      <c r="C44" s="340" t="str">
        <f>G8</f>
        <v>FC Salmon Creek B'04 White</v>
      </c>
      <c r="D44" s="340"/>
      <c r="E44" s="340"/>
      <c r="F44" s="76"/>
      <c r="G44" s="76"/>
      <c r="H44" s="76"/>
      <c r="I44" s="76"/>
      <c r="J44" s="76"/>
      <c r="K44" s="76"/>
      <c r="L44" s="76"/>
      <c r="M44" s="43"/>
      <c r="N44" s="41"/>
    </row>
    <row r="45" spans="1:14" ht="14.15" customHeight="1">
      <c r="A45" s="36"/>
      <c r="B45" s="51"/>
      <c r="C45" s="340" t="str">
        <f>G9</f>
        <v>SU B04 Shoreline Blue</v>
      </c>
      <c r="D45" s="340"/>
      <c r="E45" s="340"/>
      <c r="F45" s="76"/>
      <c r="G45" s="76"/>
      <c r="H45" s="76"/>
      <c r="I45" s="76"/>
      <c r="J45" s="76"/>
      <c r="K45" s="76"/>
      <c r="L45" s="76"/>
      <c r="M45" s="43"/>
      <c r="N45" s="41"/>
    </row>
    <row r="46" spans="1:14" ht="14.15" customHeight="1">
      <c r="A46" s="36"/>
      <c r="B46" s="51"/>
      <c r="C46" s="340" t="str">
        <f>G10</f>
        <v>FWFC B04 White</v>
      </c>
      <c r="D46" s="340"/>
      <c r="E46" s="340"/>
      <c r="F46" s="76"/>
      <c r="G46" s="76"/>
      <c r="H46" s="76"/>
      <c r="I46" s="76"/>
      <c r="J46" s="76"/>
      <c r="K46" s="76"/>
      <c r="L46" s="76"/>
      <c r="M46" s="43"/>
      <c r="N46" s="41"/>
    </row>
    <row r="47" spans="1:14" ht="8.15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5" customHeight="1">
      <c r="A48" s="36"/>
      <c r="B48" s="51"/>
      <c r="C48" s="342" t="s">
        <v>323</v>
      </c>
      <c r="D48" s="342"/>
      <c r="E48" s="342"/>
      <c r="F48" s="72" t="s">
        <v>316</v>
      </c>
      <c r="G48" s="73"/>
      <c r="H48" s="74" t="s">
        <v>317</v>
      </c>
      <c r="I48" s="73" t="s">
        <v>318</v>
      </c>
      <c r="J48" s="74" t="s">
        <v>319</v>
      </c>
      <c r="K48" s="73" t="s">
        <v>320</v>
      </c>
      <c r="L48" s="74" t="s">
        <v>321</v>
      </c>
      <c r="M48" s="43"/>
      <c r="N48" s="41"/>
    </row>
    <row r="49" spans="1:14" ht="14.15" customHeight="1">
      <c r="A49" s="36"/>
      <c r="B49" s="51"/>
      <c r="C49" s="340" t="str">
        <f>K8</f>
        <v>Bellevue Select BU11 Gold</v>
      </c>
      <c r="D49" s="340"/>
      <c r="E49" s="340"/>
      <c r="F49" s="76"/>
      <c r="G49" s="76"/>
      <c r="H49" s="76"/>
      <c r="I49" s="76"/>
      <c r="J49" s="76"/>
      <c r="K49" s="76"/>
      <c r="L49" s="76"/>
      <c r="M49" s="43"/>
      <c r="N49" s="41"/>
    </row>
    <row r="50" spans="1:14" ht="14.15" customHeight="1">
      <c r="A50" s="36"/>
      <c r="B50" s="51"/>
      <c r="C50" s="340" t="str">
        <f>K9</f>
        <v>Eastside FC B04 White B</v>
      </c>
      <c r="D50" s="340"/>
      <c r="E50" s="340"/>
      <c r="F50" s="76"/>
      <c r="G50" s="76"/>
      <c r="H50" s="76"/>
      <c r="I50" s="76"/>
      <c r="J50" s="76"/>
      <c r="K50" s="76"/>
      <c r="L50" s="76"/>
      <c r="M50" s="43"/>
      <c r="N50" s="41"/>
    </row>
    <row r="51" spans="1:14" ht="14.15" customHeight="1">
      <c r="A51" s="36"/>
      <c r="B51" s="51"/>
      <c r="C51" s="340" t="str">
        <f>K10</f>
        <v>Breakers Black Chester</v>
      </c>
      <c r="D51" s="340"/>
      <c r="E51" s="340"/>
      <c r="F51" s="76"/>
      <c r="G51" s="76"/>
      <c r="H51" s="76"/>
      <c r="I51" s="76"/>
      <c r="J51" s="76"/>
      <c r="K51" s="76"/>
      <c r="L51" s="76"/>
      <c r="M51" s="43"/>
      <c r="N51" s="41"/>
    </row>
    <row r="52" spans="1:14" ht="14.15" customHeight="1">
      <c r="A52" s="36"/>
      <c r="B52" s="51"/>
      <c r="C52" s="340" t="str">
        <f>K11</f>
        <v>SU West B04 White</v>
      </c>
      <c r="D52" s="340"/>
      <c r="E52" s="340"/>
      <c r="F52" s="76"/>
      <c r="G52" s="76"/>
      <c r="H52" s="76"/>
      <c r="I52" s="76"/>
      <c r="J52" s="76"/>
      <c r="K52" s="76"/>
      <c r="L52" s="76"/>
      <c r="M52" s="43"/>
      <c r="N52" s="41"/>
    </row>
    <row r="53" spans="1:14" ht="14.15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5" customHeight="1">
      <c r="A54" s="36"/>
      <c r="B54" s="51"/>
      <c r="C54" s="79"/>
      <c r="D54" s="80" t="s">
        <v>324</v>
      </c>
      <c r="E54" s="79"/>
      <c r="F54" s="79"/>
      <c r="G54" s="79"/>
      <c r="H54" s="79"/>
      <c r="I54" s="79"/>
      <c r="J54" s="79"/>
      <c r="K54" s="79"/>
      <c r="L54" s="79"/>
      <c r="M54" s="43"/>
      <c r="N54" s="41"/>
    </row>
    <row r="55" spans="1:14" ht="14.15" customHeight="1">
      <c r="A55" s="36"/>
      <c r="B55" s="51"/>
      <c r="C55" s="81"/>
      <c r="D55" s="82"/>
      <c r="E55" s="341" t="s">
        <v>325</v>
      </c>
      <c r="F55" s="341"/>
      <c r="G55" s="341"/>
      <c r="H55" s="341"/>
      <c r="I55" s="341"/>
      <c r="J55" s="341"/>
      <c r="K55" s="341"/>
      <c r="L55" s="79"/>
      <c r="M55" s="43"/>
      <c r="N55" s="41"/>
    </row>
    <row r="56" spans="1:14" ht="14.15" customHeight="1">
      <c r="A56" s="36"/>
      <c r="B56" s="51"/>
      <c r="C56" s="81"/>
      <c r="D56" s="82" t="s">
        <v>326</v>
      </c>
      <c r="E56" s="79"/>
      <c r="F56" s="79"/>
      <c r="G56" s="79"/>
      <c r="H56" s="79"/>
      <c r="I56" s="79"/>
      <c r="J56" s="79"/>
      <c r="K56" s="79"/>
      <c r="L56" s="79"/>
      <c r="M56" s="43"/>
      <c r="N56" s="41"/>
    </row>
    <row r="57" spans="1:14" ht="14.15" customHeight="1">
      <c r="A57" s="36"/>
      <c r="B57" s="51"/>
      <c r="C57" s="81"/>
      <c r="D57" s="82"/>
      <c r="E57" s="341" t="s">
        <v>325</v>
      </c>
      <c r="F57" s="341"/>
      <c r="G57" s="341"/>
      <c r="H57" s="341"/>
      <c r="I57" s="341"/>
      <c r="J57" s="341"/>
      <c r="K57" s="341"/>
      <c r="L57" s="79"/>
      <c r="M57" s="43"/>
      <c r="N57" s="41"/>
    </row>
    <row r="58" spans="1:14" ht="14.15" customHeight="1">
      <c r="A58" s="36"/>
      <c r="B58" s="51"/>
      <c r="C58" s="81"/>
      <c r="D58" s="82" t="s">
        <v>314</v>
      </c>
      <c r="E58" s="79"/>
      <c r="F58" s="79"/>
      <c r="G58" s="79"/>
      <c r="H58" s="79"/>
      <c r="I58" s="79"/>
      <c r="J58" s="79"/>
      <c r="K58" s="79"/>
      <c r="L58" s="79"/>
      <c r="M58" s="43"/>
      <c r="N58" s="41"/>
    </row>
    <row r="59" spans="1:14" ht="14.15" customHeight="1">
      <c r="A59" s="36"/>
      <c r="B59" s="51"/>
      <c r="C59" s="81"/>
      <c r="D59" s="83"/>
      <c r="E59" s="341" t="s">
        <v>325</v>
      </c>
      <c r="F59" s="341"/>
      <c r="G59" s="341"/>
      <c r="H59" s="341"/>
      <c r="I59" s="341"/>
      <c r="J59" s="341"/>
      <c r="K59" s="341"/>
      <c r="L59" s="79"/>
      <c r="M59" s="43"/>
      <c r="N59" s="41"/>
    </row>
    <row r="60" spans="1:14">
      <c r="A60" s="36"/>
      <c r="B60" s="51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43"/>
      <c r="N60" s="41"/>
    </row>
    <row r="61" spans="1:14">
      <c r="A61" s="36"/>
      <c r="B61" s="42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 ht="13.5" thickBot="1">
      <c r="A69" s="36"/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7"/>
      <c r="N69" s="41"/>
    </row>
    <row r="70" spans="1:14" ht="29.15" customHeight="1" thickTop="1" thickBot="1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90"/>
    </row>
    <row r="71" spans="1:14" ht="13.5" thickTop="1"/>
  </sheetData>
  <mergeCells count="70">
    <mergeCell ref="E2:G2"/>
    <mergeCell ref="H2:J2"/>
    <mergeCell ref="C3:L5"/>
    <mergeCell ref="C7:D7"/>
    <mergeCell ref="G7:H7"/>
    <mergeCell ref="K7:L7"/>
    <mergeCell ref="C8:D8"/>
    <mergeCell ref="G8:H8"/>
    <mergeCell ref="K8:L8"/>
    <mergeCell ref="C9:D9"/>
    <mergeCell ref="G9:H9"/>
    <mergeCell ref="K9:L9"/>
    <mergeCell ref="C10:D10"/>
    <mergeCell ref="G10:H10"/>
    <mergeCell ref="K10:L10"/>
    <mergeCell ref="K11:L11"/>
    <mergeCell ref="G13:H13"/>
    <mergeCell ref="I13:J13"/>
    <mergeCell ref="G19:H19"/>
    <mergeCell ref="I19:J19"/>
    <mergeCell ref="G15:H15"/>
    <mergeCell ref="I15:J15"/>
    <mergeCell ref="G17:H17"/>
    <mergeCell ref="I17:J17"/>
    <mergeCell ref="G16:H16"/>
    <mergeCell ref="I16:J16"/>
    <mergeCell ref="G21:H21"/>
    <mergeCell ref="I21:J21"/>
    <mergeCell ref="G25:H25"/>
    <mergeCell ref="I25:J25"/>
    <mergeCell ref="G26:H26"/>
    <mergeCell ref="I26:J26"/>
    <mergeCell ref="G29:H29"/>
    <mergeCell ref="I29:J29"/>
    <mergeCell ref="G31:H31"/>
    <mergeCell ref="I31:J31"/>
    <mergeCell ref="G14:H14"/>
    <mergeCell ref="I14:J14"/>
    <mergeCell ref="G22:H22"/>
    <mergeCell ref="I22:J22"/>
    <mergeCell ref="G28:H28"/>
    <mergeCell ref="I28:J28"/>
    <mergeCell ref="G27:H27"/>
    <mergeCell ref="I27:J27"/>
    <mergeCell ref="G20:H20"/>
    <mergeCell ref="I20:J20"/>
    <mergeCell ref="G23:H23"/>
    <mergeCell ref="I23:J23"/>
    <mergeCell ref="C44:E44"/>
    <mergeCell ref="G33:H33"/>
    <mergeCell ref="I33:J33"/>
    <mergeCell ref="G34:H34"/>
    <mergeCell ref="I34:J34"/>
    <mergeCell ref="G36:H36"/>
    <mergeCell ref="I36:J36"/>
    <mergeCell ref="C38:E38"/>
    <mergeCell ref="C39:E39"/>
    <mergeCell ref="C40:E40"/>
    <mergeCell ref="C41:E41"/>
    <mergeCell ref="C43:E43"/>
    <mergeCell ref="C52:E52"/>
    <mergeCell ref="E55:K55"/>
    <mergeCell ref="E57:K57"/>
    <mergeCell ref="E59:K59"/>
    <mergeCell ref="C45:E45"/>
    <mergeCell ref="C46:E46"/>
    <mergeCell ref="C48:E48"/>
    <mergeCell ref="C49:E49"/>
    <mergeCell ref="C50:E50"/>
    <mergeCell ref="C51:E51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workbookViewId="0">
      <selection activeCell="E70" sqref="E70:K70"/>
    </sheetView>
  </sheetViews>
  <sheetFormatPr defaultColWidth="7.7265625" defaultRowHeight="12.5"/>
  <cols>
    <col min="1" max="2" width="5" style="173" customWidth="1"/>
    <col min="3" max="12" width="9.81640625" style="173" customWidth="1"/>
    <col min="13" max="14" width="5" style="173" customWidth="1"/>
    <col min="15" max="256" width="7.7265625" style="173"/>
    <col min="257" max="258" width="5" style="173" customWidth="1"/>
    <col min="259" max="268" width="9.81640625" style="173" customWidth="1"/>
    <col min="269" max="270" width="5" style="173" customWidth="1"/>
    <col min="271" max="512" width="7.7265625" style="173"/>
    <col min="513" max="514" width="5" style="173" customWidth="1"/>
    <col min="515" max="524" width="9.81640625" style="173" customWidth="1"/>
    <col min="525" max="526" width="5" style="173" customWidth="1"/>
    <col min="527" max="768" width="7.7265625" style="173"/>
    <col min="769" max="770" width="5" style="173" customWidth="1"/>
    <col min="771" max="780" width="9.81640625" style="173" customWidth="1"/>
    <col min="781" max="782" width="5" style="173" customWidth="1"/>
    <col min="783" max="1024" width="7.7265625" style="173"/>
    <col min="1025" max="1026" width="5" style="173" customWidth="1"/>
    <col min="1027" max="1036" width="9.81640625" style="173" customWidth="1"/>
    <col min="1037" max="1038" width="5" style="173" customWidth="1"/>
    <col min="1039" max="1280" width="7.7265625" style="173"/>
    <col min="1281" max="1282" width="5" style="173" customWidth="1"/>
    <col min="1283" max="1292" width="9.81640625" style="173" customWidth="1"/>
    <col min="1293" max="1294" width="5" style="173" customWidth="1"/>
    <col min="1295" max="1536" width="7.7265625" style="173"/>
    <col min="1537" max="1538" width="5" style="173" customWidth="1"/>
    <col min="1539" max="1548" width="9.81640625" style="173" customWidth="1"/>
    <col min="1549" max="1550" width="5" style="173" customWidth="1"/>
    <col min="1551" max="1792" width="7.7265625" style="173"/>
    <col min="1793" max="1794" width="5" style="173" customWidth="1"/>
    <col min="1795" max="1804" width="9.81640625" style="173" customWidth="1"/>
    <col min="1805" max="1806" width="5" style="173" customWidth="1"/>
    <col min="1807" max="2048" width="7.7265625" style="173"/>
    <col min="2049" max="2050" width="5" style="173" customWidth="1"/>
    <col min="2051" max="2060" width="9.81640625" style="173" customWidth="1"/>
    <col min="2061" max="2062" width="5" style="173" customWidth="1"/>
    <col min="2063" max="2304" width="7.7265625" style="173"/>
    <col min="2305" max="2306" width="5" style="173" customWidth="1"/>
    <col min="2307" max="2316" width="9.81640625" style="173" customWidth="1"/>
    <col min="2317" max="2318" width="5" style="173" customWidth="1"/>
    <col min="2319" max="2560" width="7.7265625" style="173"/>
    <col min="2561" max="2562" width="5" style="173" customWidth="1"/>
    <col min="2563" max="2572" width="9.81640625" style="173" customWidth="1"/>
    <col min="2573" max="2574" width="5" style="173" customWidth="1"/>
    <col min="2575" max="2816" width="7.7265625" style="173"/>
    <col min="2817" max="2818" width="5" style="173" customWidth="1"/>
    <col min="2819" max="2828" width="9.81640625" style="173" customWidth="1"/>
    <col min="2829" max="2830" width="5" style="173" customWidth="1"/>
    <col min="2831" max="3072" width="7.7265625" style="173"/>
    <col min="3073" max="3074" width="5" style="173" customWidth="1"/>
    <col min="3075" max="3084" width="9.81640625" style="173" customWidth="1"/>
    <col min="3085" max="3086" width="5" style="173" customWidth="1"/>
    <col min="3087" max="3328" width="7.7265625" style="173"/>
    <col min="3329" max="3330" width="5" style="173" customWidth="1"/>
    <col min="3331" max="3340" width="9.81640625" style="173" customWidth="1"/>
    <col min="3341" max="3342" width="5" style="173" customWidth="1"/>
    <col min="3343" max="3584" width="7.7265625" style="173"/>
    <col min="3585" max="3586" width="5" style="173" customWidth="1"/>
    <col min="3587" max="3596" width="9.81640625" style="173" customWidth="1"/>
    <col min="3597" max="3598" width="5" style="173" customWidth="1"/>
    <col min="3599" max="3840" width="7.7265625" style="173"/>
    <col min="3841" max="3842" width="5" style="173" customWidth="1"/>
    <col min="3843" max="3852" width="9.81640625" style="173" customWidth="1"/>
    <col min="3853" max="3854" width="5" style="173" customWidth="1"/>
    <col min="3855" max="4096" width="7.7265625" style="173"/>
    <col min="4097" max="4098" width="5" style="173" customWidth="1"/>
    <col min="4099" max="4108" width="9.81640625" style="173" customWidth="1"/>
    <col min="4109" max="4110" width="5" style="173" customWidth="1"/>
    <col min="4111" max="4352" width="7.7265625" style="173"/>
    <col min="4353" max="4354" width="5" style="173" customWidth="1"/>
    <col min="4355" max="4364" width="9.81640625" style="173" customWidth="1"/>
    <col min="4365" max="4366" width="5" style="173" customWidth="1"/>
    <col min="4367" max="4608" width="7.7265625" style="173"/>
    <col min="4609" max="4610" width="5" style="173" customWidth="1"/>
    <col min="4611" max="4620" width="9.81640625" style="173" customWidth="1"/>
    <col min="4621" max="4622" width="5" style="173" customWidth="1"/>
    <col min="4623" max="4864" width="7.7265625" style="173"/>
    <col min="4865" max="4866" width="5" style="173" customWidth="1"/>
    <col min="4867" max="4876" width="9.81640625" style="173" customWidth="1"/>
    <col min="4877" max="4878" width="5" style="173" customWidth="1"/>
    <col min="4879" max="5120" width="7.7265625" style="173"/>
    <col min="5121" max="5122" width="5" style="173" customWidth="1"/>
    <col min="5123" max="5132" width="9.81640625" style="173" customWidth="1"/>
    <col min="5133" max="5134" width="5" style="173" customWidth="1"/>
    <col min="5135" max="5376" width="7.7265625" style="173"/>
    <col min="5377" max="5378" width="5" style="173" customWidth="1"/>
    <col min="5379" max="5388" width="9.81640625" style="173" customWidth="1"/>
    <col min="5389" max="5390" width="5" style="173" customWidth="1"/>
    <col min="5391" max="5632" width="7.7265625" style="173"/>
    <col min="5633" max="5634" width="5" style="173" customWidth="1"/>
    <col min="5635" max="5644" width="9.81640625" style="173" customWidth="1"/>
    <col min="5645" max="5646" width="5" style="173" customWidth="1"/>
    <col min="5647" max="5888" width="7.7265625" style="173"/>
    <col min="5889" max="5890" width="5" style="173" customWidth="1"/>
    <col min="5891" max="5900" width="9.81640625" style="173" customWidth="1"/>
    <col min="5901" max="5902" width="5" style="173" customWidth="1"/>
    <col min="5903" max="6144" width="7.7265625" style="173"/>
    <col min="6145" max="6146" width="5" style="173" customWidth="1"/>
    <col min="6147" max="6156" width="9.81640625" style="173" customWidth="1"/>
    <col min="6157" max="6158" width="5" style="173" customWidth="1"/>
    <col min="6159" max="6400" width="7.7265625" style="173"/>
    <col min="6401" max="6402" width="5" style="173" customWidth="1"/>
    <col min="6403" max="6412" width="9.81640625" style="173" customWidth="1"/>
    <col min="6413" max="6414" width="5" style="173" customWidth="1"/>
    <col min="6415" max="6656" width="7.7265625" style="173"/>
    <col min="6657" max="6658" width="5" style="173" customWidth="1"/>
    <col min="6659" max="6668" width="9.81640625" style="173" customWidth="1"/>
    <col min="6669" max="6670" width="5" style="173" customWidth="1"/>
    <col min="6671" max="6912" width="7.7265625" style="173"/>
    <col min="6913" max="6914" width="5" style="173" customWidth="1"/>
    <col min="6915" max="6924" width="9.81640625" style="173" customWidth="1"/>
    <col min="6925" max="6926" width="5" style="173" customWidth="1"/>
    <col min="6927" max="7168" width="7.7265625" style="173"/>
    <col min="7169" max="7170" width="5" style="173" customWidth="1"/>
    <col min="7171" max="7180" width="9.81640625" style="173" customWidth="1"/>
    <col min="7181" max="7182" width="5" style="173" customWidth="1"/>
    <col min="7183" max="7424" width="7.7265625" style="173"/>
    <col min="7425" max="7426" width="5" style="173" customWidth="1"/>
    <col min="7427" max="7436" width="9.81640625" style="173" customWidth="1"/>
    <col min="7437" max="7438" width="5" style="173" customWidth="1"/>
    <col min="7439" max="7680" width="7.7265625" style="173"/>
    <col min="7681" max="7682" width="5" style="173" customWidth="1"/>
    <col min="7683" max="7692" width="9.81640625" style="173" customWidth="1"/>
    <col min="7693" max="7694" width="5" style="173" customWidth="1"/>
    <col min="7695" max="7936" width="7.7265625" style="173"/>
    <col min="7937" max="7938" width="5" style="173" customWidth="1"/>
    <col min="7939" max="7948" width="9.81640625" style="173" customWidth="1"/>
    <col min="7949" max="7950" width="5" style="173" customWidth="1"/>
    <col min="7951" max="8192" width="7.7265625" style="173"/>
    <col min="8193" max="8194" width="5" style="173" customWidth="1"/>
    <col min="8195" max="8204" width="9.81640625" style="173" customWidth="1"/>
    <col min="8205" max="8206" width="5" style="173" customWidth="1"/>
    <col min="8207" max="8448" width="7.7265625" style="173"/>
    <col min="8449" max="8450" width="5" style="173" customWidth="1"/>
    <col min="8451" max="8460" width="9.81640625" style="173" customWidth="1"/>
    <col min="8461" max="8462" width="5" style="173" customWidth="1"/>
    <col min="8463" max="8704" width="7.7265625" style="173"/>
    <col min="8705" max="8706" width="5" style="173" customWidth="1"/>
    <col min="8707" max="8716" width="9.81640625" style="173" customWidth="1"/>
    <col min="8717" max="8718" width="5" style="173" customWidth="1"/>
    <col min="8719" max="8960" width="7.7265625" style="173"/>
    <col min="8961" max="8962" width="5" style="173" customWidth="1"/>
    <col min="8963" max="8972" width="9.81640625" style="173" customWidth="1"/>
    <col min="8973" max="8974" width="5" style="173" customWidth="1"/>
    <col min="8975" max="9216" width="7.7265625" style="173"/>
    <col min="9217" max="9218" width="5" style="173" customWidth="1"/>
    <col min="9219" max="9228" width="9.81640625" style="173" customWidth="1"/>
    <col min="9229" max="9230" width="5" style="173" customWidth="1"/>
    <col min="9231" max="9472" width="7.7265625" style="173"/>
    <col min="9473" max="9474" width="5" style="173" customWidth="1"/>
    <col min="9475" max="9484" width="9.81640625" style="173" customWidth="1"/>
    <col min="9485" max="9486" width="5" style="173" customWidth="1"/>
    <col min="9487" max="9728" width="7.7265625" style="173"/>
    <col min="9729" max="9730" width="5" style="173" customWidth="1"/>
    <col min="9731" max="9740" width="9.81640625" style="173" customWidth="1"/>
    <col min="9741" max="9742" width="5" style="173" customWidth="1"/>
    <col min="9743" max="9984" width="7.7265625" style="173"/>
    <col min="9985" max="9986" width="5" style="173" customWidth="1"/>
    <col min="9987" max="9996" width="9.81640625" style="173" customWidth="1"/>
    <col min="9997" max="9998" width="5" style="173" customWidth="1"/>
    <col min="9999" max="10240" width="7.7265625" style="173"/>
    <col min="10241" max="10242" width="5" style="173" customWidth="1"/>
    <col min="10243" max="10252" width="9.81640625" style="173" customWidth="1"/>
    <col min="10253" max="10254" width="5" style="173" customWidth="1"/>
    <col min="10255" max="10496" width="7.7265625" style="173"/>
    <col min="10497" max="10498" width="5" style="173" customWidth="1"/>
    <col min="10499" max="10508" width="9.81640625" style="173" customWidth="1"/>
    <col min="10509" max="10510" width="5" style="173" customWidth="1"/>
    <col min="10511" max="10752" width="7.7265625" style="173"/>
    <col min="10753" max="10754" width="5" style="173" customWidth="1"/>
    <col min="10755" max="10764" width="9.81640625" style="173" customWidth="1"/>
    <col min="10765" max="10766" width="5" style="173" customWidth="1"/>
    <col min="10767" max="11008" width="7.7265625" style="173"/>
    <col min="11009" max="11010" width="5" style="173" customWidth="1"/>
    <col min="11011" max="11020" width="9.81640625" style="173" customWidth="1"/>
    <col min="11021" max="11022" width="5" style="173" customWidth="1"/>
    <col min="11023" max="11264" width="7.7265625" style="173"/>
    <col min="11265" max="11266" width="5" style="173" customWidth="1"/>
    <col min="11267" max="11276" width="9.81640625" style="173" customWidth="1"/>
    <col min="11277" max="11278" width="5" style="173" customWidth="1"/>
    <col min="11279" max="11520" width="7.7265625" style="173"/>
    <col min="11521" max="11522" width="5" style="173" customWidth="1"/>
    <col min="11523" max="11532" width="9.81640625" style="173" customWidth="1"/>
    <col min="11533" max="11534" width="5" style="173" customWidth="1"/>
    <col min="11535" max="11776" width="7.7265625" style="173"/>
    <col min="11777" max="11778" width="5" style="173" customWidth="1"/>
    <col min="11779" max="11788" width="9.81640625" style="173" customWidth="1"/>
    <col min="11789" max="11790" width="5" style="173" customWidth="1"/>
    <col min="11791" max="12032" width="7.7265625" style="173"/>
    <col min="12033" max="12034" width="5" style="173" customWidth="1"/>
    <col min="12035" max="12044" width="9.81640625" style="173" customWidth="1"/>
    <col min="12045" max="12046" width="5" style="173" customWidth="1"/>
    <col min="12047" max="12288" width="7.7265625" style="173"/>
    <col min="12289" max="12290" width="5" style="173" customWidth="1"/>
    <col min="12291" max="12300" width="9.81640625" style="173" customWidth="1"/>
    <col min="12301" max="12302" width="5" style="173" customWidth="1"/>
    <col min="12303" max="12544" width="7.7265625" style="173"/>
    <col min="12545" max="12546" width="5" style="173" customWidth="1"/>
    <col min="12547" max="12556" width="9.81640625" style="173" customWidth="1"/>
    <col min="12557" max="12558" width="5" style="173" customWidth="1"/>
    <col min="12559" max="12800" width="7.7265625" style="173"/>
    <col min="12801" max="12802" width="5" style="173" customWidth="1"/>
    <col min="12803" max="12812" width="9.81640625" style="173" customWidth="1"/>
    <col min="12813" max="12814" width="5" style="173" customWidth="1"/>
    <col min="12815" max="13056" width="7.7265625" style="173"/>
    <col min="13057" max="13058" width="5" style="173" customWidth="1"/>
    <col min="13059" max="13068" width="9.81640625" style="173" customWidth="1"/>
    <col min="13069" max="13070" width="5" style="173" customWidth="1"/>
    <col min="13071" max="13312" width="7.7265625" style="173"/>
    <col min="13313" max="13314" width="5" style="173" customWidth="1"/>
    <col min="13315" max="13324" width="9.81640625" style="173" customWidth="1"/>
    <col min="13325" max="13326" width="5" style="173" customWidth="1"/>
    <col min="13327" max="13568" width="7.7265625" style="173"/>
    <col min="13569" max="13570" width="5" style="173" customWidth="1"/>
    <col min="13571" max="13580" width="9.81640625" style="173" customWidth="1"/>
    <col min="13581" max="13582" width="5" style="173" customWidth="1"/>
    <col min="13583" max="13824" width="7.7265625" style="173"/>
    <col min="13825" max="13826" width="5" style="173" customWidth="1"/>
    <col min="13827" max="13836" width="9.81640625" style="173" customWidth="1"/>
    <col min="13837" max="13838" width="5" style="173" customWidth="1"/>
    <col min="13839" max="14080" width="7.7265625" style="173"/>
    <col min="14081" max="14082" width="5" style="173" customWidth="1"/>
    <col min="14083" max="14092" width="9.81640625" style="173" customWidth="1"/>
    <col min="14093" max="14094" width="5" style="173" customWidth="1"/>
    <col min="14095" max="14336" width="7.7265625" style="173"/>
    <col min="14337" max="14338" width="5" style="173" customWidth="1"/>
    <col min="14339" max="14348" width="9.81640625" style="173" customWidth="1"/>
    <col min="14349" max="14350" width="5" style="173" customWidth="1"/>
    <col min="14351" max="14592" width="7.7265625" style="173"/>
    <col min="14593" max="14594" width="5" style="173" customWidth="1"/>
    <col min="14595" max="14604" width="9.81640625" style="173" customWidth="1"/>
    <col min="14605" max="14606" width="5" style="173" customWidth="1"/>
    <col min="14607" max="14848" width="7.7265625" style="173"/>
    <col min="14849" max="14850" width="5" style="173" customWidth="1"/>
    <col min="14851" max="14860" width="9.81640625" style="173" customWidth="1"/>
    <col min="14861" max="14862" width="5" style="173" customWidth="1"/>
    <col min="14863" max="15104" width="7.7265625" style="173"/>
    <col min="15105" max="15106" width="5" style="173" customWidth="1"/>
    <col min="15107" max="15116" width="9.81640625" style="173" customWidth="1"/>
    <col min="15117" max="15118" width="5" style="173" customWidth="1"/>
    <col min="15119" max="15360" width="7.7265625" style="173"/>
    <col min="15361" max="15362" width="5" style="173" customWidth="1"/>
    <col min="15363" max="15372" width="9.81640625" style="173" customWidth="1"/>
    <col min="15373" max="15374" width="5" style="173" customWidth="1"/>
    <col min="15375" max="15616" width="7.7265625" style="173"/>
    <col min="15617" max="15618" width="5" style="173" customWidth="1"/>
    <col min="15619" max="15628" width="9.81640625" style="173" customWidth="1"/>
    <col min="15629" max="15630" width="5" style="173" customWidth="1"/>
    <col min="15631" max="15872" width="7.7265625" style="173"/>
    <col min="15873" max="15874" width="5" style="173" customWidth="1"/>
    <col min="15875" max="15884" width="9.81640625" style="173" customWidth="1"/>
    <col min="15885" max="15886" width="5" style="173" customWidth="1"/>
    <col min="15887" max="16128" width="7.7265625" style="173"/>
    <col min="16129" max="16130" width="5" style="173" customWidth="1"/>
    <col min="16131" max="16140" width="9.81640625" style="173" customWidth="1"/>
    <col min="16141" max="16142" width="5" style="173" customWidth="1"/>
    <col min="16143" max="16384" width="7.7265625" style="173"/>
  </cols>
  <sheetData>
    <row r="1" spans="1:14" ht="29.15" customHeight="1" thickTop="1" thickBot="1">
      <c r="A1" s="17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2"/>
    </row>
    <row r="2" spans="1:14" ht="145" customHeight="1" thickTop="1">
      <c r="A2" s="174"/>
      <c r="B2" s="175"/>
      <c r="C2" s="371" t="s">
        <v>584</v>
      </c>
      <c r="D2" s="371"/>
      <c r="E2" s="371"/>
      <c r="F2" s="371"/>
      <c r="G2" s="371"/>
      <c r="H2" s="371"/>
      <c r="I2" s="371"/>
      <c r="J2" s="371"/>
      <c r="K2" s="371"/>
      <c r="L2" s="371"/>
      <c r="M2" s="176"/>
      <c r="N2" s="177"/>
    </row>
    <row r="3" spans="1:14" ht="15" customHeight="1">
      <c r="A3" s="174"/>
      <c r="B3" s="178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179"/>
      <c r="N3" s="177"/>
    </row>
    <row r="4" spans="1:14" ht="15" customHeight="1">
      <c r="A4" s="174"/>
      <c r="B4" s="178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179"/>
      <c r="N4" s="177"/>
    </row>
    <row r="5" spans="1:14" ht="15" customHeight="1">
      <c r="A5" s="174"/>
      <c r="B5" s="178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179"/>
      <c r="N5" s="177"/>
    </row>
    <row r="6" spans="1:14" ht="18">
      <c r="A6" s="174"/>
      <c r="B6" s="178"/>
      <c r="C6" s="180"/>
      <c r="D6" s="180"/>
      <c r="E6" s="180"/>
      <c r="F6" s="180"/>
      <c r="G6" s="180"/>
      <c r="H6" s="181"/>
      <c r="I6" s="180"/>
      <c r="J6" s="180"/>
      <c r="K6" s="180"/>
      <c r="L6" s="180"/>
      <c r="M6" s="179"/>
      <c r="N6" s="177"/>
    </row>
    <row r="7" spans="1:14" ht="19" customHeight="1">
      <c r="A7" s="174"/>
      <c r="B7" s="178"/>
      <c r="C7" s="410" t="s">
        <v>19</v>
      </c>
      <c r="D7" s="411"/>
      <c r="E7" s="270"/>
      <c r="F7" s="410" t="s">
        <v>20</v>
      </c>
      <c r="G7" s="411"/>
      <c r="H7" s="410" t="s">
        <v>21</v>
      </c>
      <c r="I7" s="411"/>
      <c r="J7" s="270"/>
      <c r="K7" s="410" t="s">
        <v>22</v>
      </c>
      <c r="L7" s="411"/>
      <c r="M7" s="179"/>
      <c r="N7" s="177"/>
    </row>
    <row r="8" spans="1:14" ht="15" customHeight="1">
      <c r="A8" s="174"/>
      <c r="B8" s="178"/>
      <c r="C8" s="408" t="s">
        <v>488</v>
      </c>
      <c r="D8" s="409"/>
      <c r="E8" s="188"/>
      <c r="F8" s="408" t="s">
        <v>155</v>
      </c>
      <c r="G8" s="409"/>
      <c r="H8" s="408" t="s">
        <v>39</v>
      </c>
      <c r="I8" s="409"/>
      <c r="J8" s="188"/>
      <c r="K8" s="408" t="s">
        <v>456</v>
      </c>
      <c r="L8" s="409"/>
      <c r="M8" s="179"/>
      <c r="N8" s="177"/>
    </row>
    <row r="9" spans="1:14" ht="15" customHeight="1">
      <c r="A9" s="174"/>
      <c r="B9" s="178"/>
      <c r="C9" s="408" t="s">
        <v>458</v>
      </c>
      <c r="D9" s="409"/>
      <c r="E9" s="188"/>
      <c r="F9" s="408" t="s">
        <v>457</v>
      </c>
      <c r="G9" s="409"/>
      <c r="H9" s="408" t="s">
        <v>467</v>
      </c>
      <c r="I9" s="409"/>
      <c r="J9" s="188"/>
      <c r="K9" s="408" t="s">
        <v>459</v>
      </c>
      <c r="L9" s="409"/>
      <c r="M9" s="179"/>
      <c r="N9" s="177"/>
    </row>
    <row r="10" spans="1:14" ht="15" customHeight="1">
      <c r="A10" s="174"/>
      <c r="B10" s="178"/>
      <c r="C10" s="408" t="s">
        <v>154</v>
      </c>
      <c r="D10" s="409"/>
      <c r="E10" s="188"/>
      <c r="F10" s="408" t="s">
        <v>462</v>
      </c>
      <c r="G10" s="409"/>
      <c r="H10" s="408" t="s">
        <v>460</v>
      </c>
      <c r="I10" s="409"/>
      <c r="J10" s="188"/>
      <c r="K10" s="408" t="s">
        <v>156</v>
      </c>
      <c r="L10" s="409"/>
      <c r="M10" s="179"/>
      <c r="N10" s="177"/>
    </row>
    <row r="11" spans="1:14" ht="15" customHeight="1">
      <c r="A11" s="174"/>
      <c r="B11" s="178"/>
      <c r="C11" s="408" t="s">
        <v>329</v>
      </c>
      <c r="D11" s="409"/>
      <c r="E11" s="188"/>
      <c r="F11" s="408" t="s">
        <v>461</v>
      </c>
      <c r="G11" s="409"/>
      <c r="H11" s="188"/>
      <c r="I11" s="188"/>
      <c r="J11" s="188"/>
      <c r="K11" s="188"/>
      <c r="L11" s="188"/>
      <c r="M11" s="179"/>
      <c r="N11" s="177"/>
    </row>
    <row r="12" spans="1:14" ht="15" customHeight="1">
      <c r="A12" s="174"/>
      <c r="B12" s="178"/>
      <c r="C12" s="189"/>
      <c r="D12" s="189"/>
      <c r="E12" s="189"/>
      <c r="F12" s="189"/>
      <c r="G12" s="189"/>
      <c r="H12" s="189"/>
      <c r="I12" s="189"/>
      <c r="J12" s="189"/>
      <c r="K12" s="314"/>
      <c r="L12" s="189"/>
      <c r="M12" s="179"/>
      <c r="N12" s="177"/>
    </row>
    <row r="13" spans="1:14" ht="13.5" customHeight="1">
      <c r="A13" s="174"/>
      <c r="B13" s="178"/>
      <c r="C13" s="269" t="s">
        <v>295</v>
      </c>
      <c r="D13" s="269" t="s">
        <v>296</v>
      </c>
      <c r="E13" s="269" t="s">
        <v>297</v>
      </c>
      <c r="F13" s="269" t="s">
        <v>144</v>
      </c>
      <c r="G13" s="407" t="s">
        <v>299</v>
      </c>
      <c r="H13" s="407"/>
      <c r="I13" s="407" t="s">
        <v>300</v>
      </c>
      <c r="J13" s="407"/>
      <c r="K13" s="315" t="s">
        <v>144</v>
      </c>
      <c r="L13" s="269" t="s">
        <v>301</v>
      </c>
      <c r="M13" s="179"/>
      <c r="N13" s="177"/>
    </row>
    <row r="14" spans="1:14" ht="13.5" customHeight="1">
      <c r="A14" s="174"/>
      <c r="B14" s="178"/>
      <c r="C14" s="190">
        <v>42195</v>
      </c>
      <c r="D14" s="206">
        <v>0.75</v>
      </c>
      <c r="E14" s="191">
        <v>3</v>
      </c>
      <c r="F14" s="191">
        <v>6</v>
      </c>
      <c r="G14" s="402" t="str">
        <f>H10</f>
        <v>Kent United G01 Leeman</v>
      </c>
      <c r="H14" s="403"/>
      <c r="I14" s="402" t="str">
        <f>K10</f>
        <v>SU West G01 Blue</v>
      </c>
      <c r="J14" s="402"/>
      <c r="K14" s="316">
        <v>0</v>
      </c>
      <c r="L14" s="192" t="s">
        <v>303</v>
      </c>
      <c r="M14" s="179"/>
      <c r="N14" s="177"/>
    </row>
    <row r="15" spans="1:14" ht="13.5" customHeight="1">
      <c r="A15" s="174"/>
      <c r="B15" s="178"/>
      <c r="C15" s="190">
        <v>42195</v>
      </c>
      <c r="D15" s="206">
        <v>0.80208333333333337</v>
      </c>
      <c r="E15" s="191">
        <v>3</v>
      </c>
      <c r="F15" s="191">
        <v>0</v>
      </c>
      <c r="G15" s="402" t="str">
        <f>F10</f>
        <v>NW Nationals G01 Blue</v>
      </c>
      <c r="H15" s="403"/>
      <c r="I15" s="402" t="str">
        <f>F11</f>
        <v>MRFC G01 Blue</v>
      </c>
      <c r="J15" s="402"/>
      <c r="K15" s="316">
        <v>5</v>
      </c>
      <c r="L15" s="192" t="s">
        <v>304</v>
      </c>
      <c r="M15" s="179"/>
      <c r="N15" s="177"/>
    </row>
    <row r="16" spans="1:14" ht="13.5" customHeight="1">
      <c r="A16" s="174"/>
      <c r="B16" s="178"/>
      <c r="C16" s="190">
        <v>42195</v>
      </c>
      <c r="D16" s="206">
        <v>0.80208333333333337</v>
      </c>
      <c r="E16" s="191">
        <v>4</v>
      </c>
      <c r="F16" s="191">
        <v>1</v>
      </c>
      <c r="G16" s="402" t="str">
        <f>C10</f>
        <v>SU Shoreline Blue G01</v>
      </c>
      <c r="H16" s="403"/>
      <c r="I16" s="402" t="str">
        <f>C11</f>
        <v>Surrey Gunners</v>
      </c>
      <c r="J16" s="402"/>
      <c r="K16" s="316">
        <v>2</v>
      </c>
      <c r="L16" s="192" t="s">
        <v>302</v>
      </c>
      <c r="M16" s="179"/>
      <c r="N16" s="177"/>
    </row>
    <row r="17" spans="1:14" ht="13.5" customHeight="1">
      <c r="A17" s="174"/>
      <c r="B17" s="178"/>
      <c r="C17" s="190">
        <v>42195</v>
      </c>
      <c r="D17" s="206">
        <v>0.85416666666666663</v>
      </c>
      <c r="E17" s="191">
        <v>1</v>
      </c>
      <c r="F17" s="191">
        <v>0</v>
      </c>
      <c r="G17" s="402" t="str">
        <f>C8</f>
        <v>Lake Hills Extreme G01</v>
      </c>
      <c r="H17" s="403"/>
      <c r="I17" s="402" t="str">
        <f>C9</f>
        <v>FC Edmonds Elite</v>
      </c>
      <c r="J17" s="402"/>
      <c r="K17" s="316">
        <v>2</v>
      </c>
      <c r="L17" s="192" t="s">
        <v>302</v>
      </c>
      <c r="M17" s="179"/>
      <c r="N17" s="177"/>
    </row>
    <row r="18" spans="1:14" ht="13.5" customHeight="1">
      <c r="A18" s="174"/>
      <c r="B18" s="178"/>
      <c r="C18" s="190">
        <v>42195</v>
      </c>
      <c r="D18" s="206">
        <v>0.85416666666666663</v>
      </c>
      <c r="E18" s="191">
        <v>2</v>
      </c>
      <c r="F18" s="191">
        <v>0</v>
      </c>
      <c r="G18" s="402" t="str">
        <f>F8</f>
        <v>SU NE G01 White</v>
      </c>
      <c r="H18" s="403"/>
      <c r="I18" s="402" t="str">
        <f>F9</f>
        <v>CSC Arctic Storm</v>
      </c>
      <c r="J18" s="402"/>
      <c r="K18" s="316">
        <v>2</v>
      </c>
      <c r="L18" s="192" t="s">
        <v>304</v>
      </c>
      <c r="M18" s="179"/>
      <c r="N18" s="177"/>
    </row>
    <row r="19" spans="1:14" ht="13.5" customHeight="1">
      <c r="A19" s="174"/>
      <c r="B19" s="178"/>
      <c r="C19" s="190">
        <v>42195</v>
      </c>
      <c r="D19" s="206">
        <v>0.85416666666666663</v>
      </c>
      <c r="E19" s="191">
        <v>3</v>
      </c>
      <c r="F19" s="191">
        <v>0</v>
      </c>
      <c r="G19" s="402" t="str">
        <f>H8</f>
        <v>SU NE Blue G01</v>
      </c>
      <c r="H19" s="403"/>
      <c r="I19" s="402" t="str">
        <f>H9</f>
        <v>SESC Dynamite</v>
      </c>
      <c r="J19" s="403"/>
      <c r="K19" s="317">
        <v>1</v>
      </c>
      <c r="L19" s="192" t="s">
        <v>306</v>
      </c>
      <c r="M19" s="179"/>
      <c r="N19" s="177"/>
    </row>
    <row r="20" spans="1:14" ht="13.5" customHeight="1">
      <c r="A20" s="174"/>
      <c r="B20" s="178"/>
      <c r="C20" s="190">
        <v>42195</v>
      </c>
      <c r="D20" s="206">
        <v>0.85416666666666663</v>
      </c>
      <c r="E20" s="191">
        <v>4</v>
      </c>
      <c r="F20" s="191">
        <v>1</v>
      </c>
      <c r="G20" s="402" t="str">
        <f>K9</f>
        <v>Harbor Premier G01 White</v>
      </c>
      <c r="H20" s="403"/>
      <c r="I20" s="402" t="str">
        <f>K8</f>
        <v>ASE G'01</v>
      </c>
      <c r="J20" s="402"/>
      <c r="K20" s="316">
        <v>0</v>
      </c>
      <c r="L20" s="192" t="s">
        <v>182</v>
      </c>
      <c r="M20" s="179"/>
      <c r="N20" s="177"/>
    </row>
    <row r="21" spans="1:14" ht="8.15" customHeight="1">
      <c r="A21" s="174"/>
      <c r="B21" s="178"/>
      <c r="C21" s="193"/>
      <c r="D21" s="207"/>
      <c r="E21" s="194"/>
      <c r="F21" s="194"/>
      <c r="G21" s="195"/>
      <c r="H21" s="196"/>
      <c r="I21" s="195"/>
      <c r="J21" s="195"/>
      <c r="K21" s="194"/>
      <c r="L21" s="197"/>
      <c r="M21" s="179"/>
      <c r="N21" s="177"/>
    </row>
    <row r="22" spans="1:14" ht="13.5" customHeight="1">
      <c r="A22" s="174"/>
      <c r="B22" s="178"/>
      <c r="C22" s="190">
        <v>42196</v>
      </c>
      <c r="D22" s="206">
        <v>0.48958333333333331</v>
      </c>
      <c r="E22" s="191">
        <v>2</v>
      </c>
      <c r="F22" s="191">
        <v>0</v>
      </c>
      <c r="G22" s="402" t="str">
        <f>H8</f>
        <v>SU NE Blue G01</v>
      </c>
      <c r="H22" s="403"/>
      <c r="I22" s="402" t="str">
        <f>H10</f>
        <v>Kent United G01 Leeman</v>
      </c>
      <c r="J22" s="402"/>
      <c r="K22" s="191">
        <v>3</v>
      </c>
      <c r="L22" s="192" t="s">
        <v>306</v>
      </c>
      <c r="M22" s="179"/>
      <c r="N22" s="177"/>
    </row>
    <row r="23" spans="1:14" ht="13.5" customHeight="1">
      <c r="A23" s="174"/>
      <c r="B23" s="178"/>
      <c r="C23" s="190">
        <v>42196</v>
      </c>
      <c r="D23" s="206">
        <v>0.48958333333333331</v>
      </c>
      <c r="E23" s="191">
        <v>3</v>
      </c>
      <c r="F23" s="191">
        <v>0</v>
      </c>
      <c r="G23" s="402" t="str">
        <f>K8</f>
        <v>ASE G'01</v>
      </c>
      <c r="H23" s="403"/>
      <c r="I23" s="402" t="str">
        <f>K10</f>
        <v>SU West G01 Blue</v>
      </c>
      <c r="J23" s="402"/>
      <c r="K23" s="191">
        <v>2</v>
      </c>
      <c r="L23" s="192" t="s">
        <v>182</v>
      </c>
      <c r="M23" s="179"/>
      <c r="N23" s="177"/>
    </row>
    <row r="24" spans="1:14" ht="13.5" customHeight="1">
      <c r="A24" s="174"/>
      <c r="B24" s="178"/>
      <c r="C24" s="190">
        <v>42196</v>
      </c>
      <c r="D24" s="206">
        <v>0.48958333333333331</v>
      </c>
      <c r="E24" s="191">
        <v>4</v>
      </c>
      <c r="F24" s="191">
        <v>0</v>
      </c>
      <c r="G24" s="402" t="str">
        <f>H9</f>
        <v>SESC Dynamite</v>
      </c>
      <c r="H24" s="403"/>
      <c r="I24" s="402" t="str">
        <f>K9</f>
        <v>Harbor Premier G01 White</v>
      </c>
      <c r="J24" s="402"/>
      <c r="K24" s="191">
        <v>0</v>
      </c>
      <c r="L24" s="192" t="s">
        <v>303</v>
      </c>
      <c r="M24" s="179"/>
      <c r="N24" s="177"/>
    </row>
    <row r="25" spans="1:14" ht="13.5" customHeight="1">
      <c r="A25" s="174"/>
      <c r="B25" s="178"/>
      <c r="C25" s="190">
        <v>42196</v>
      </c>
      <c r="D25" s="218">
        <v>0.54166666666666663</v>
      </c>
      <c r="E25" s="191">
        <v>4</v>
      </c>
      <c r="F25" s="191">
        <v>1</v>
      </c>
      <c r="G25" s="402" t="str">
        <f>F8</f>
        <v>SU NE G01 White</v>
      </c>
      <c r="H25" s="403"/>
      <c r="I25" s="402" t="str">
        <f>F10</f>
        <v>NW Nationals G01 Blue</v>
      </c>
      <c r="J25" s="402"/>
      <c r="K25" s="191">
        <v>0</v>
      </c>
      <c r="L25" s="192" t="s">
        <v>304</v>
      </c>
      <c r="M25" s="179"/>
      <c r="N25" s="177"/>
    </row>
    <row r="26" spans="1:14" ht="13.5" customHeight="1">
      <c r="A26" s="174"/>
      <c r="B26" s="178"/>
      <c r="C26" s="190">
        <v>42196</v>
      </c>
      <c r="D26" s="218">
        <v>0.54166666666666663</v>
      </c>
      <c r="E26" s="191" t="s">
        <v>61</v>
      </c>
      <c r="F26" s="191">
        <v>2</v>
      </c>
      <c r="G26" s="402" t="str">
        <f>C9</f>
        <v>FC Edmonds Elite</v>
      </c>
      <c r="H26" s="403"/>
      <c r="I26" s="402" t="str">
        <f>C11</f>
        <v>Surrey Gunners</v>
      </c>
      <c r="J26" s="402"/>
      <c r="K26" s="191">
        <v>2</v>
      </c>
      <c r="L26" s="198" t="s">
        <v>302</v>
      </c>
      <c r="M26" s="179"/>
      <c r="N26" s="177"/>
    </row>
    <row r="27" spans="1:14" ht="13.5" customHeight="1">
      <c r="A27" s="174"/>
      <c r="B27" s="178"/>
      <c r="C27" s="190">
        <v>42196</v>
      </c>
      <c r="D27" s="218">
        <v>0.59375</v>
      </c>
      <c r="E27" s="191">
        <v>4</v>
      </c>
      <c r="F27" s="191">
        <v>1</v>
      </c>
      <c r="G27" s="402" t="str">
        <f>F9</f>
        <v>CSC Arctic Storm</v>
      </c>
      <c r="H27" s="403"/>
      <c r="I27" s="402" t="str">
        <f>F11</f>
        <v>MRFC G01 Blue</v>
      </c>
      <c r="J27" s="402"/>
      <c r="K27" s="191">
        <v>1</v>
      </c>
      <c r="L27" s="192" t="s">
        <v>304</v>
      </c>
      <c r="M27" s="179"/>
      <c r="N27" s="177"/>
    </row>
    <row r="28" spans="1:14" ht="13.5" customHeight="1">
      <c r="A28" s="174"/>
      <c r="B28" s="178"/>
      <c r="C28" s="190">
        <v>42196</v>
      </c>
      <c r="D28" s="218">
        <v>0.59375</v>
      </c>
      <c r="E28" s="191" t="s">
        <v>61</v>
      </c>
      <c r="F28" s="191">
        <v>0</v>
      </c>
      <c r="G28" s="402" t="str">
        <f>C8</f>
        <v>Lake Hills Extreme G01</v>
      </c>
      <c r="H28" s="403"/>
      <c r="I28" s="402" t="str">
        <f>C10</f>
        <v>SU Shoreline Blue G01</v>
      </c>
      <c r="J28" s="402"/>
      <c r="K28" s="191">
        <v>1</v>
      </c>
      <c r="L28" s="192" t="s">
        <v>302</v>
      </c>
      <c r="M28" s="179"/>
      <c r="N28" s="177"/>
    </row>
    <row r="29" spans="1:14" ht="8.15" customHeight="1">
      <c r="A29" s="174"/>
      <c r="B29" s="178"/>
      <c r="C29" s="193"/>
      <c r="D29" s="207"/>
      <c r="E29" s="194"/>
      <c r="F29" s="194"/>
      <c r="G29" s="195"/>
      <c r="H29" s="196"/>
      <c r="I29" s="195"/>
      <c r="J29" s="195"/>
      <c r="K29" s="194"/>
      <c r="L29" s="199"/>
      <c r="M29" s="179"/>
      <c r="N29" s="177"/>
    </row>
    <row r="30" spans="1:14" ht="13.5" customHeight="1">
      <c r="A30" s="174"/>
      <c r="B30" s="178"/>
      <c r="C30" s="190">
        <v>42196</v>
      </c>
      <c r="D30" s="206">
        <v>0.64583333333333337</v>
      </c>
      <c r="E30" s="191">
        <v>3</v>
      </c>
      <c r="F30" s="191">
        <v>0</v>
      </c>
      <c r="G30" s="402" t="str">
        <f>K9</f>
        <v>Harbor Premier G01 White</v>
      </c>
      <c r="H30" s="403"/>
      <c r="I30" s="402" t="str">
        <f>K10</f>
        <v>SU West G01 Blue</v>
      </c>
      <c r="J30" s="402"/>
      <c r="K30" s="191">
        <v>2</v>
      </c>
      <c r="L30" s="192" t="s">
        <v>182</v>
      </c>
      <c r="M30" s="179"/>
      <c r="N30" s="177"/>
    </row>
    <row r="31" spans="1:14" ht="13.5" customHeight="1">
      <c r="A31" s="174"/>
      <c r="B31" s="178"/>
      <c r="C31" s="190">
        <v>42196</v>
      </c>
      <c r="D31" s="206">
        <v>0.64583333333333337</v>
      </c>
      <c r="E31" s="191">
        <v>4</v>
      </c>
      <c r="F31" s="191">
        <v>0</v>
      </c>
      <c r="G31" s="402" t="str">
        <f>K8</f>
        <v>ASE G'01</v>
      </c>
      <c r="H31" s="403"/>
      <c r="I31" s="402" t="str">
        <f>H8</f>
        <v>SU NE Blue G01</v>
      </c>
      <c r="J31" s="402"/>
      <c r="K31" s="191">
        <v>3</v>
      </c>
      <c r="L31" s="192" t="s">
        <v>303</v>
      </c>
      <c r="M31" s="179"/>
      <c r="N31" s="177"/>
    </row>
    <row r="32" spans="1:14" ht="13.5" customHeight="1">
      <c r="A32" s="174"/>
      <c r="B32" s="178"/>
      <c r="C32" s="222">
        <v>42196</v>
      </c>
      <c r="D32" s="223">
        <v>0.75</v>
      </c>
      <c r="E32" s="224" t="s">
        <v>61</v>
      </c>
      <c r="F32" s="224">
        <v>4</v>
      </c>
      <c r="G32" s="405" t="str">
        <f>F11</f>
        <v>MRFC G01 Blue</v>
      </c>
      <c r="H32" s="406"/>
      <c r="I32" s="405" t="str">
        <f>F8</f>
        <v>SU NE G01 White</v>
      </c>
      <c r="J32" s="406"/>
      <c r="K32" s="225">
        <v>0</v>
      </c>
      <c r="L32" s="225" t="s">
        <v>304</v>
      </c>
      <c r="M32" s="179"/>
      <c r="N32" s="177"/>
    </row>
    <row r="33" spans="1:14" ht="13.5" customHeight="1">
      <c r="A33" s="174"/>
      <c r="B33" s="178"/>
      <c r="C33" s="190">
        <v>42196</v>
      </c>
      <c r="D33" s="206">
        <v>0.80208333333333337</v>
      </c>
      <c r="E33" s="191" t="s">
        <v>61</v>
      </c>
      <c r="F33" s="191">
        <v>3</v>
      </c>
      <c r="G33" s="402" t="str">
        <f>F9</f>
        <v>CSC Arctic Storm</v>
      </c>
      <c r="H33" s="403"/>
      <c r="I33" s="402" t="str">
        <f>F10</f>
        <v>NW Nationals G01 Blue</v>
      </c>
      <c r="J33" s="403"/>
      <c r="K33" s="192">
        <v>2</v>
      </c>
      <c r="L33" s="192" t="s">
        <v>304</v>
      </c>
      <c r="M33" s="179"/>
      <c r="N33" s="177"/>
    </row>
    <row r="34" spans="1:14" ht="13.5" customHeight="1">
      <c r="A34" s="174"/>
      <c r="B34" s="178"/>
      <c r="C34" s="190">
        <v>42196</v>
      </c>
      <c r="D34" s="206">
        <v>0.80208333333333337</v>
      </c>
      <c r="E34" s="191">
        <v>1</v>
      </c>
      <c r="F34" s="191">
        <v>3</v>
      </c>
      <c r="G34" s="402" t="str">
        <f>C9</f>
        <v>FC Edmonds Elite</v>
      </c>
      <c r="H34" s="403"/>
      <c r="I34" s="402" t="str">
        <f>C10</f>
        <v>SU Shoreline Blue G01</v>
      </c>
      <c r="J34" s="402"/>
      <c r="K34" s="191">
        <v>0</v>
      </c>
      <c r="L34" s="192" t="s">
        <v>302</v>
      </c>
      <c r="M34" s="179"/>
      <c r="N34" s="177"/>
    </row>
    <row r="35" spans="1:14" ht="13.5" customHeight="1">
      <c r="A35" s="174"/>
      <c r="B35" s="178"/>
      <c r="C35" s="190">
        <v>42196</v>
      </c>
      <c r="D35" s="206">
        <v>0.80208333333333337</v>
      </c>
      <c r="E35" s="191">
        <v>2</v>
      </c>
      <c r="F35" s="191">
        <v>0</v>
      </c>
      <c r="G35" s="402" t="str">
        <f>H9</f>
        <v>SESC Dynamite</v>
      </c>
      <c r="H35" s="403"/>
      <c r="I35" s="402" t="str">
        <f>H10</f>
        <v>Kent United G01 Leeman</v>
      </c>
      <c r="J35" s="402"/>
      <c r="K35" s="191">
        <v>4</v>
      </c>
      <c r="L35" s="192" t="s">
        <v>306</v>
      </c>
      <c r="M35" s="179"/>
      <c r="N35" s="177"/>
    </row>
    <row r="36" spans="1:14" ht="13.5" customHeight="1">
      <c r="A36" s="174"/>
      <c r="B36" s="178"/>
      <c r="C36" s="190">
        <v>42196</v>
      </c>
      <c r="D36" s="206">
        <v>0.85416666666666663</v>
      </c>
      <c r="E36" s="191">
        <v>1</v>
      </c>
      <c r="F36" s="191">
        <v>4</v>
      </c>
      <c r="G36" s="402" t="str">
        <f>C11</f>
        <v>Surrey Gunners</v>
      </c>
      <c r="H36" s="403"/>
      <c r="I36" s="402" t="str">
        <f>C8</f>
        <v>Lake Hills Extreme G01</v>
      </c>
      <c r="J36" s="402"/>
      <c r="K36" s="191">
        <v>0</v>
      </c>
      <c r="L36" s="192" t="s">
        <v>302</v>
      </c>
      <c r="M36" s="179"/>
      <c r="N36" s="177"/>
    </row>
    <row r="37" spans="1:14" ht="8.15" customHeight="1">
      <c r="A37" s="174"/>
      <c r="B37" s="178"/>
      <c r="C37" s="193"/>
      <c r="D37" s="207"/>
      <c r="E37" s="194"/>
      <c r="F37" s="194"/>
      <c r="G37" s="195"/>
      <c r="H37" s="196"/>
      <c r="I37" s="195"/>
      <c r="J37" s="195"/>
      <c r="K37" s="194"/>
      <c r="L37" s="199"/>
      <c r="M37" s="179"/>
      <c r="N37" s="177"/>
    </row>
    <row r="38" spans="1:14" ht="13.5" customHeight="1">
      <c r="A38" s="174"/>
      <c r="B38" s="178"/>
      <c r="C38" s="190">
        <v>42197</v>
      </c>
      <c r="D38" s="206">
        <v>0.48958333333333331</v>
      </c>
      <c r="E38" s="191">
        <v>3</v>
      </c>
      <c r="F38" s="191"/>
      <c r="G38" s="404" t="s">
        <v>310</v>
      </c>
      <c r="H38" s="403"/>
      <c r="I38" s="404" t="s">
        <v>311</v>
      </c>
      <c r="J38" s="404"/>
      <c r="K38" s="198"/>
      <c r="L38" s="198" t="s">
        <v>183</v>
      </c>
      <c r="M38" s="179"/>
      <c r="N38" s="177"/>
    </row>
    <row r="39" spans="1:14" ht="13.5" customHeight="1">
      <c r="A39" s="174"/>
      <c r="B39" s="178"/>
      <c r="C39" s="190">
        <v>42197</v>
      </c>
      <c r="D39" s="206">
        <v>0.48958333333333331</v>
      </c>
      <c r="E39" s="191">
        <v>4</v>
      </c>
      <c r="F39" s="191"/>
      <c r="G39" s="404" t="s">
        <v>36</v>
      </c>
      <c r="H39" s="403"/>
      <c r="I39" s="404" t="s">
        <v>37</v>
      </c>
      <c r="J39" s="404"/>
      <c r="K39" s="198"/>
      <c r="L39" s="198" t="s">
        <v>38</v>
      </c>
      <c r="M39" s="179"/>
      <c r="N39" s="177"/>
    </row>
    <row r="40" spans="1:14" ht="8.15" customHeight="1">
      <c r="A40" s="174"/>
      <c r="B40" s="178"/>
      <c r="C40" s="193"/>
      <c r="D40" s="207"/>
      <c r="E40" s="194"/>
      <c r="F40" s="194"/>
      <c r="G40" s="195"/>
      <c r="H40" s="196"/>
      <c r="I40" s="195"/>
      <c r="J40" s="195"/>
      <c r="K40" s="194"/>
      <c r="L40" s="199"/>
      <c r="M40" s="179"/>
      <c r="N40" s="177"/>
    </row>
    <row r="41" spans="1:14" ht="13.5" customHeight="1">
      <c r="A41" s="174"/>
      <c r="B41" s="178"/>
      <c r="C41" s="190">
        <v>42197</v>
      </c>
      <c r="D41" s="206">
        <v>0.67708333333333337</v>
      </c>
      <c r="E41" s="191">
        <v>3</v>
      </c>
      <c r="F41" s="191"/>
      <c r="G41" s="404" t="s">
        <v>312</v>
      </c>
      <c r="H41" s="403"/>
      <c r="I41" s="404" t="s">
        <v>313</v>
      </c>
      <c r="J41" s="404"/>
      <c r="K41" s="198"/>
      <c r="L41" s="198" t="s">
        <v>314</v>
      </c>
      <c r="M41" s="179"/>
      <c r="N41" s="177"/>
    </row>
    <row r="42" spans="1:14" ht="15" customHeight="1">
      <c r="A42" s="174"/>
      <c r="B42" s="178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79"/>
      <c r="N42" s="177"/>
    </row>
    <row r="43" spans="1:14" ht="15" customHeight="1">
      <c r="A43" s="174"/>
      <c r="B43" s="178"/>
      <c r="C43" s="189"/>
      <c r="D43" s="400" t="s">
        <v>315</v>
      </c>
      <c r="E43" s="401"/>
      <c r="F43" s="271" t="s">
        <v>316</v>
      </c>
      <c r="G43" s="272" t="s">
        <v>317</v>
      </c>
      <c r="H43" s="271" t="s">
        <v>318</v>
      </c>
      <c r="I43" s="272" t="s">
        <v>319</v>
      </c>
      <c r="J43" s="271" t="s">
        <v>320</v>
      </c>
      <c r="K43" s="272" t="s">
        <v>321</v>
      </c>
      <c r="L43" s="189"/>
      <c r="M43" s="179"/>
      <c r="N43" s="177"/>
    </row>
    <row r="44" spans="1:14" ht="15" customHeight="1">
      <c r="A44" s="174"/>
      <c r="B44" s="178"/>
      <c r="C44" s="189"/>
      <c r="D44" s="398" t="str">
        <f>C8</f>
        <v>Lake Hills Extreme G01</v>
      </c>
      <c r="E44" s="399"/>
      <c r="F44" s="318">
        <v>0</v>
      </c>
      <c r="G44" s="318">
        <v>0</v>
      </c>
      <c r="H44" s="318">
        <v>0</v>
      </c>
      <c r="I44" s="318"/>
      <c r="J44" s="318"/>
      <c r="K44" s="318">
        <v>0</v>
      </c>
      <c r="L44" s="189"/>
      <c r="M44" s="179"/>
      <c r="N44" s="177"/>
    </row>
    <row r="45" spans="1:14" ht="15" customHeight="1">
      <c r="A45" s="174"/>
      <c r="B45" s="178"/>
      <c r="C45" s="189"/>
      <c r="D45" s="398" t="str">
        <f>C9</f>
        <v>FC Edmonds Elite</v>
      </c>
      <c r="E45" s="399"/>
      <c r="F45" s="318">
        <v>9</v>
      </c>
      <c r="G45" s="318">
        <v>5</v>
      </c>
      <c r="H45" s="318">
        <v>10</v>
      </c>
      <c r="I45" s="318"/>
      <c r="J45" s="318"/>
      <c r="K45" s="318">
        <v>24</v>
      </c>
      <c r="L45" s="189"/>
      <c r="M45" s="179"/>
      <c r="N45" s="177"/>
    </row>
    <row r="46" spans="1:14" ht="15" customHeight="1">
      <c r="A46" s="174"/>
      <c r="B46" s="178"/>
      <c r="C46" s="189"/>
      <c r="D46" s="398" t="str">
        <f>C10</f>
        <v>SU Shoreline Blue G01</v>
      </c>
      <c r="E46" s="399"/>
      <c r="F46" s="318">
        <v>1</v>
      </c>
      <c r="G46" s="318">
        <v>8</v>
      </c>
      <c r="H46" s="318">
        <v>0</v>
      </c>
      <c r="I46" s="318"/>
      <c r="J46" s="318"/>
      <c r="K46" s="318">
        <v>9</v>
      </c>
      <c r="L46" s="189"/>
      <c r="M46" s="179"/>
      <c r="N46" s="177"/>
    </row>
    <row r="47" spans="1:14" ht="15" customHeight="1">
      <c r="A47" s="174"/>
      <c r="B47" s="178"/>
      <c r="C47" s="189"/>
      <c r="D47" s="398" t="str">
        <f>C11</f>
        <v>Surrey Gunners</v>
      </c>
      <c r="E47" s="399"/>
      <c r="F47" s="318">
        <v>8</v>
      </c>
      <c r="G47" s="318">
        <v>5</v>
      </c>
      <c r="H47" s="318">
        <v>10</v>
      </c>
      <c r="I47" s="318"/>
      <c r="J47" s="318"/>
      <c r="K47" s="319">
        <v>23</v>
      </c>
      <c r="L47" s="189"/>
      <c r="M47" s="179"/>
      <c r="N47" s="177"/>
    </row>
    <row r="48" spans="1:14" ht="8.15" customHeight="1">
      <c r="A48" s="174"/>
      <c r="B48" s="178"/>
      <c r="C48" s="200"/>
      <c r="D48" s="200"/>
      <c r="E48" s="200"/>
      <c r="F48" s="200"/>
      <c r="G48" s="200"/>
      <c r="H48" s="200"/>
      <c r="I48" s="200"/>
      <c r="J48" s="200"/>
      <c r="K48" s="201"/>
      <c r="L48" s="189"/>
      <c r="M48" s="179"/>
      <c r="N48" s="177"/>
    </row>
    <row r="49" spans="1:14" ht="15" customHeight="1">
      <c r="A49" s="174"/>
      <c r="B49" s="178"/>
      <c r="C49" s="189"/>
      <c r="D49" s="400" t="s">
        <v>23</v>
      </c>
      <c r="E49" s="401"/>
      <c r="F49" s="271" t="s">
        <v>316</v>
      </c>
      <c r="G49" s="272" t="s">
        <v>317</v>
      </c>
      <c r="H49" s="271" t="s">
        <v>318</v>
      </c>
      <c r="I49" s="272" t="s">
        <v>319</v>
      </c>
      <c r="J49" s="271" t="s">
        <v>320</v>
      </c>
      <c r="K49" s="272" t="s">
        <v>321</v>
      </c>
      <c r="L49" s="189"/>
      <c r="M49" s="179"/>
      <c r="N49" s="177"/>
    </row>
    <row r="50" spans="1:14" ht="15" customHeight="1">
      <c r="A50" s="174"/>
      <c r="B50" s="178"/>
      <c r="C50" s="189"/>
      <c r="D50" s="395" t="str">
        <f>F8</f>
        <v>SU NE G01 White</v>
      </c>
      <c r="E50" s="396"/>
      <c r="F50" s="318">
        <v>0</v>
      </c>
      <c r="G50" s="318">
        <v>8</v>
      </c>
      <c r="H50" s="318">
        <v>0</v>
      </c>
      <c r="I50" s="318"/>
      <c r="J50" s="318"/>
      <c r="K50" s="318">
        <v>8</v>
      </c>
      <c r="L50" s="189"/>
      <c r="M50" s="179"/>
      <c r="N50" s="177"/>
    </row>
    <row r="51" spans="1:14" ht="15" customHeight="1">
      <c r="A51" s="174"/>
      <c r="B51" s="178"/>
      <c r="C51" s="189"/>
      <c r="D51" s="395" t="str">
        <f>F9</f>
        <v>CSC Arctic Storm</v>
      </c>
      <c r="E51" s="396"/>
      <c r="F51" s="318">
        <v>9</v>
      </c>
      <c r="G51" s="318">
        <v>4</v>
      </c>
      <c r="H51" s="318">
        <v>9</v>
      </c>
      <c r="I51" s="318"/>
      <c r="J51" s="318"/>
      <c r="K51" s="318">
        <v>22</v>
      </c>
      <c r="L51" s="189"/>
      <c r="M51" s="179"/>
      <c r="N51" s="177"/>
    </row>
    <row r="52" spans="1:14" ht="15" customHeight="1">
      <c r="A52" s="174"/>
      <c r="B52" s="178"/>
      <c r="C52" s="189"/>
      <c r="D52" s="395" t="str">
        <f>F10</f>
        <v>NW Nationals G01 Blue</v>
      </c>
      <c r="E52" s="396"/>
      <c r="F52" s="318">
        <v>0</v>
      </c>
      <c r="G52" s="318">
        <v>0</v>
      </c>
      <c r="H52" s="318">
        <v>2</v>
      </c>
      <c r="I52" s="318"/>
      <c r="J52" s="318"/>
      <c r="K52" s="318">
        <v>2</v>
      </c>
      <c r="L52" s="189"/>
      <c r="M52" s="179"/>
      <c r="N52" s="177"/>
    </row>
    <row r="53" spans="1:14" ht="15" customHeight="1">
      <c r="A53" s="174"/>
      <c r="B53" s="178"/>
      <c r="C53" s="189"/>
      <c r="D53" s="395" t="str">
        <f>F11</f>
        <v>MRFC G01 Blue</v>
      </c>
      <c r="E53" s="396"/>
      <c r="F53" s="318">
        <v>10</v>
      </c>
      <c r="G53" s="318">
        <v>4</v>
      </c>
      <c r="H53" s="318">
        <v>10</v>
      </c>
      <c r="I53" s="318"/>
      <c r="J53" s="318"/>
      <c r="K53" s="319">
        <v>24</v>
      </c>
      <c r="L53" s="189"/>
      <c r="M53" s="179"/>
      <c r="N53" s="177"/>
    </row>
    <row r="54" spans="1:14" ht="8.15" customHeight="1">
      <c r="A54" s="174"/>
      <c r="B54" s="178"/>
      <c r="C54" s="200"/>
      <c r="D54" s="320"/>
      <c r="E54" s="320"/>
      <c r="F54" s="320"/>
      <c r="G54" s="320"/>
      <c r="H54" s="320"/>
      <c r="I54" s="320"/>
      <c r="J54" s="320"/>
      <c r="K54" s="321"/>
      <c r="L54" s="189"/>
      <c r="M54" s="179"/>
      <c r="N54" s="177"/>
    </row>
    <row r="55" spans="1:14" ht="15" customHeight="1">
      <c r="A55" s="174"/>
      <c r="B55" s="178"/>
      <c r="C55" s="189"/>
      <c r="D55" s="400" t="s">
        <v>24</v>
      </c>
      <c r="E55" s="401"/>
      <c r="F55" s="271" t="s">
        <v>316</v>
      </c>
      <c r="G55" s="272" t="s">
        <v>317</v>
      </c>
      <c r="H55" s="271" t="s">
        <v>318</v>
      </c>
      <c r="I55" s="272" t="s">
        <v>319</v>
      </c>
      <c r="J55" s="271" t="s">
        <v>320</v>
      </c>
      <c r="K55" s="272" t="s">
        <v>321</v>
      </c>
      <c r="L55" s="189"/>
      <c r="M55" s="179"/>
      <c r="N55" s="177"/>
    </row>
    <row r="56" spans="1:14" ht="15" customHeight="1">
      <c r="A56" s="174"/>
      <c r="B56" s="178"/>
      <c r="C56" s="189"/>
      <c r="D56" s="395" t="str">
        <f>H8</f>
        <v>SU NE Blue G01</v>
      </c>
      <c r="E56" s="396"/>
      <c r="F56" s="318">
        <v>0</v>
      </c>
      <c r="G56" s="318">
        <v>0</v>
      </c>
      <c r="H56" s="318">
        <v>10</v>
      </c>
      <c r="I56" s="318"/>
      <c r="J56" s="318"/>
      <c r="K56" s="318">
        <v>10</v>
      </c>
      <c r="L56" s="189"/>
      <c r="M56" s="179"/>
      <c r="N56" s="177"/>
    </row>
    <row r="57" spans="1:14" ht="15" customHeight="1">
      <c r="A57" s="174"/>
      <c r="B57" s="178"/>
      <c r="C57" s="189"/>
      <c r="D57" s="395" t="str">
        <f>H9</f>
        <v>SESC Dynamite</v>
      </c>
      <c r="E57" s="396"/>
      <c r="F57" s="318">
        <v>8</v>
      </c>
      <c r="G57" s="318">
        <v>4</v>
      </c>
      <c r="H57" s="318">
        <v>0</v>
      </c>
      <c r="I57" s="318"/>
      <c r="J57" s="318"/>
      <c r="K57" s="318">
        <v>12</v>
      </c>
      <c r="L57" s="189"/>
      <c r="M57" s="179"/>
      <c r="N57" s="177"/>
    </row>
    <row r="58" spans="1:14" ht="15" customHeight="1">
      <c r="A58" s="174"/>
      <c r="B58" s="178"/>
      <c r="C58" s="189"/>
      <c r="D58" s="395" t="str">
        <f>H10</f>
        <v>Kent United G01 Leeman</v>
      </c>
      <c r="E58" s="396"/>
      <c r="F58" s="318">
        <v>10</v>
      </c>
      <c r="G58" s="318">
        <v>10</v>
      </c>
      <c r="H58" s="318">
        <v>10</v>
      </c>
      <c r="I58" s="318"/>
      <c r="J58" s="318"/>
      <c r="K58" s="319">
        <v>30</v>
      </c>
      <c r="L58" s="189"/>
      <c r="M58" s="179"/>
      <c r="N58" s="177"/>
    </row>
    <row r="59" spans="1:14" ht="7" customHeight="1">
      <c r="A59" s="174"/>
      <c r="B59" s="178"/>
      <c r="C59" s="200"/>
      <c r="D59" s="320"/>
      <c r="E59" s="320"/>
      <c r="F59" s="320"/>
      <c r="G59" s="320"/>
      <c r="H59" s="320"/>
      <c r="I59" s="320"/>
      <c r="J59" s="320"/>
      <c r="K59" s="321"/>
      <c r="L59" s="189"/>
      <c r="M59" s="179"/>
      <c r="N59" s="177"/>
    </row>
    <row r="60" spans="1:14" ht="15" customHeight="1">
      <c r="A60" s="174"/>
      <c r="B60" s="178"/>
      <c r="C60" s="189"/>
      <c r="D60" s="400" t="s">
        <v>25</v>
      </c>
      <c r="E60" s="401"/>
      <c r="F60" s="271" t="s">
        <v>316</v>
      </c>
      <c r="G60" s="272" t="s">
        <v>317</v>
      </c>
      <c r="H60" s="271" t="s">
        <v>318</v>
      </c>
      <c r="I60" s="272" t="s">
        <v>319</v>
      </c>
      <c r="J60" s="271" t="s">
        <v>320</v>
      </c>
      <c r="K60" s="272" t="s">
        <v>321</v>
      </c>
      <c r="L60" s="189"/>
      <c r="M60" s="179"/>
      <c r="N60" s="177"/>
    </row>
    <row r="61" spans="1:14" ht="15" customHeight="1">
      <c r="A61" s="174"/>
      <c r="B61" s="178"/>
      <c r="C61" s="189"/>
      <c r="D61" s="395" t="str">
        <f>K8</f>
        <v>ASE G'01</v>
      </c>
      <c r="E61" s="396"/>
      <c r="F61" s="318">
        <v>0</v>
      </c>
      <c r="G61" s="318">
        <v>0</v>
      </c>
      <c r="H61" s="318">
        <v>0</v>
      </c>
      <c r="I61" s="318"/>
      <c r="J61" s="318"/>
      <c r="K61" s="318">
        <v>0</v>
      </c>
      <c r="L61" s="189"/>
      <c r="M61" s="179"/>
      <c r="N61" s="177"/>
    </row>
    <row r="62" spans="1:14" ht="15" customHeight="1">
      <c r="A62" s="174"/>
      <c r="B62" s="178"/>
      <c r="C62" s="189"/>
      <c r="D62" s="395" t="str">
        <f>K9</f>
        <v>Harbor Premier G01 White</v>
      </c>
      <c r="E62" s="396"/>
      <c r="F62" s="318">
        <v>8</v>
      </c>
      <c r="G62" s="318">
        <v>4</v>
      </c>
      <c r="H62" s="318">
        <v>0</v>
      </c>
      <c r="I62" s="318"/>
      <c r="J62" s="318"/>
      <c r="K62" s="318">
        <v>12</v>
      </c>
      <c r="L62" s="189"/>
      <c r="M62" s="179"/>
      <c r="N62" s="177"/>
    </row>
    <row r="63" spans="1:14" ht="15" customHeight="1">
      <c r="A63" s="174"/>
      <c r="B63" s="178"/>
      <c r="C63" s="189"/>
      <c r="D63" s="395" t="str">
        <f>K10</f>
        <v>SU West G01 Blue</v>
      </c>
      <c r="E63" s="396"/>
      <c r="F63" s="318">
        <v>0</v>
      </c>
      <c r="G63" s="318">
        <v>9</v>
      </c>
      <c r="H63" s="318">
        <v>9</v>
      </c>
      <c r="I63" s="318"/>
      <c r="J63" s="318"/>
      <c r="K63" s="318">
        <v>18</v>
      </c>
      <c r="L63" s="189"/>
      <c r="M63" s="179"/>
      <c r="N63" s="177"/>
    </row>
    <row r="64" spans="1:14" ht="9" customHeight="1">
      <c r="A64" s="174"/>
      <c r="B64" s="178"/>
      <c r="C64" s="189"/>
      <c r="D64" s="314"/>
      <c r="E64" s="314"/>
      <c r="F64" s="314"/>
      <c r="G64" s="314"/>
      <c r="H64" s="314"/>
      <c r="I64" s="314"/>
      <c r="J64" s="314"/>
      <c r="K64" s="314"/>
      <c r="L64" s="189"/>
      <c r="M64" s="179"/>
      <c r="N64" s="177"/>
    </row>
    <row r="65" spans="1:14" ht="15" customHeight="1">
      <c r="A65" s="174"/>
      <c r="B65" s="178"/>
      <c r="C65" s="189"/>
      <c r="D65" s="202" t="s">
        <v>324</v>
      </c>
      <c r="E65" s="189"/>
      <c r="F65" s="189"/>
      <c r="G65" s="189"/>
      <c r="H65" s="189"/>
      <c r="I65" s="189"/>
      <c r="J65" s="189"/>
      <c r="K65" s="189"/>
      <c r="L65" s="189"/>
      <c r="M65" s="179"/>
      <c r="N65" s="177"/>
    </row>
    <row r="66" spans="1:14" ht="15" customHeight="1">
      <c r="A66" s="174"/>
      <c r="B66" s="178"/>
      <c r="C66" s="189"/>
      <c r="D66" s="203"/>
      <c r="E66" s="397" t="s">
        <v>607</v>
      </c>
      <c r="F66" s="397"/>
      <c r="G66" s="397"/>
      <c r="H66" s="397"/>
      <c r="I66" s="397"/>
      <c r="J66" s="397"/>
      <c r="K66" s="397"/>
      <c r="L66" s="189"/>
      <c r="M66" s="179"/>
      <c r="N66" s="177"/>
    </row>
    <row r="67" spans="1:14" ht="15" customHeight="1">
      <c r="A67" s="174"/>
      <c r="B67" s="178"/>
      <c r="C67" s="189"/>
      <c r="D67" s="203" t="s">
        <v>326</v>
      </c>
      <c r="E67" s="189"/>
      <c r="F67" s="189"/>
      <c r="G67" s="189"/>
      <c r="H67" s="189"/>
      <c r="I67" s="189"/>
      <c r="J67" s="189"/>
      <c r="K67" s="189"/>
      <c r="L67" s="189"/>
      <c r="M67" s="179"/>
      <c r="N67" s="177"/>
    </row>
    <row r="68" spans="1:14" ht="15" customHeight="1">
      <c r="A68" s="174"/>
      <c r="B68" s="178"/>
      <c r="C68" s="189"/>
      <c r="D68" s="203"/>
      <c r="E68" s="397" t="s">
        <v>608</v>
      </c>
      <c r="F68" s="397"/>
      <c r="G68" s="397"/>
      <c r="H68" s="397"/>
      <c r="I68" s="397"/>
      <c r="J68" s="397"/>
      <c r="K68" s="397"/>
      <c r="L68" s="189"/>
      <c r="M68" s="179"/>
      <c r="N68" s="177"/>
    </row>
    <row r="69" spans="1:14" ht="15" customHeight="1">
      <c r="A69" s="174"/>
      <c r="B69" s="178"/>
      <c r="C69" s="189"/>
      <c r="D69" s="203" t="s">
        <v>314</v>
      </c>
      <c r="E69" s="189"/>
      <c r="F69" s="189"/>
      <c r="G69" s="189"/>
      <c r="H69" s="189"/>
      <c r="I69" s="189"/>
      <c r="J69" s="189"/>
      <c r="K69" s="189"/>
      <c r="L69" s="189"/>
      <c r="M69" s="179"/>
      <c r="N69" s="177"/>
    </row>
    <row r="70" spans="1:14" ht="15" customHeight="1">
      <c r="A70" s="174"/>
      <c r="B70" s="178"/>
      <c r="C70" s="204"/>
      <c r="D70" s="205"/>
      <c r="E70" s="397" t="s">
        <v>633</v>
      </c>
      <c r="F70" s="397"/>
      <c r="G70" s="397"/>
      <c r="H70" s="397"/>
      <c r="I70" s="397"/>
      <c r="J70" s="397"/>
      <c r="K70" s="397"/>
      <c r="L70" s="189"/>
      <c r="M70" s="179"/>
      <c r="N70" s="177"/>
    </row>
    <row r="71" spans="1:14" ht="13" thickBot="1">
      <c r="A71" s="174"/>
      <c r="B71" s="182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4"/>
      <c r="N71" s="177"/>
    </row>
    <row r="72" spans="1:14" ht="29.15" customHeight="1" thickTop="1" thickBot="1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7"/>
    </row>
    <row r="73" spans="1:14" ht="13" thickTop="1"/>
  </sheetData>
  <mergeCells count="91">
    <mergeCell ref="C2:L2"/>
    <mergeCell ref="C3:L5"/>
    <mergeCell ref="C7:D7"/>
    <mergeCell ref="F7:G7"/>
    <mergeCell ref="H7:I7"/>
    <mergeCell ref="K7:L7"/>
    <mergeCell ref="C8:D8"/>
    <mergeCell ref="F8:G8"/>
    <mergeCell ref="H8:I8"/>
    <mergeCell ref="K8:L8"/>
    <mergeCell ref="C9:D9"/>
    <mergeCell ref="F9:G9"/>
    <mergeCell ref="H9:I9"/>
    <mergeCell ref="K9:L9"/>
    <mergeCell ref="C10:D10"/>
    <mergeCell ref="F10:G10"/>
    <mergeCell ref="H10:I10"/>
    <mergeCell ref="K10:L10"/>
    <mergeCell ref="C11:D11"/>
    <mergeCell ref="F11:G11"/>
    <mergeCell ref="G15:H15"/>
    <mergeCell ref="I15:J15"/>
    <mergeCell ref="G19:H19"/>
    <mergeCell ref="I19:J19"/>
    <mergeCell ref="G13:H13"/>
    <mergeCell ref="I13:J13"/>
    <mergeCell ref="G17:H17"/>
    <mergeCell ref="I17:J17"/>
    <mergeCell ref="G16:H16"/>
    <mergeCell ref="I16:J16"/>
    <mergeCell ref="G30:H30"/>
    <mergeCell ref="I30:J30"/>
    <mergeCell ref="G20:H20"/>
    <mergeCell ref="I20:J20"/>
    <mergeCell ref="G14:H14"/>
    <mergeCell ref="I14:J14"/>
    <mergeCell ref="G28:H28"/>
    <mergeCell ref="I28:J28"/>
    <mergeCell ref="G18:H18"/>
    <mergeCell ref="I18:J18"/>
    <mergeCell ref="G22:H22"/>
    <mergeCell ref="I22:J22"/>
    <mergeCell ref="G23:H23"/>
    <mergeCell ref="I23:J23"/>
    <mergeCell ref="G24:H24"/>
    <mergeCell ref="I24:J24"/>
    <mergeCell ref="G34:H34"/>
    <mergeCell ref="I34:J34"/>
    <mergeCell ref="G32:H32"/>
    <mergeCell ref="I32:J32"/>
    <mergeCell ref="G33:H33"/>
    <mergeCell ref="I33:J33"/>
    <mergeCell ref="G26:H26"/>
    <mergeCell ref="I26:J26"/>
    <mergeCell ref="G25:H25"/>
    <mergeCell ref="I25:J25"/>
    <mergeCell ref="G27:H27"/>
    <mergeCell ref="I27:J27"/>
    <mergeCell ref="D46:E46"/>
    <mergeCell ref="G31:H31"/>
    <mergeCell ref="I31:J31"/>
    <mergeCell ref="G38:H38"/>
    <mergeCell ref="I38:J38"/>
    <mergeCell ref="G39:H39"/>
    <mergeCell ref="I39:J39"/>
    <mergeCell ref="G41:H41"/>
    <mergeCell ref="I41:J41"/>
    <mergeCell ref="D43:E43"/>
    <mergeCell ref="D44:E44"/>
    <mergeCell ref="D45:E45"/>
    <mergeCell ref="G36:H36"/>
    <mergeCell ref="I36:J36"/>
    <mergeCell ref="G35:H35"/>
    <mergeCell ref="I35:J35"/>
    <mergeCell ref="D61:E61"/>
    <mergeCell ref="D47:E47"/>
    <mergeCell ref="D49:E49"/>
    <mergeCell ref="D50:E50"/>
    <mergeCell ref="D51:E51"/>
    <mergeCell ref="D52:E52"/>
    <mergeCell ref="D53:E53"/>
    <mergeCell ref="D55:E55"/>
    <mergeCell ref="D56:E56"/>
    <mergeCell ref="D57:E57"/>
    <mergeCell ref="D58:E58"/>
    <mergeCell ref="D60:E60"/>
    <mergeCell ref="D62:E62"/>
    <mergeCell ref="D63:E63"/>
    <mergeCell ref="E66:K66"/>
    <mergeCell ref="E68:K68"/>
    <mergeCell ref="E70:K70"/>
  </mergeCells>
  <phoneticPr fontId="44" type="noConversion"/>
  <printOptions horizontalCentered="1" verticalCentered="1"/>
  <pageMargins left="0.5" right="0.5" top="0.5" bottom="0.5" header="0" footer="0"/>
  <pageSetup paperSize="3" scale="64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3" workbookViewId="0">
      <selection activeCell="G16" sqref="G16:H16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93" customHeight="1" thickTop="1">
      <c r="A2" s="36"/>
      <c r="B2" s="37"/>
      <c r="C2" s="38"/>
      <c r="D2" s="38"/>
      <c r="E2" s="348"/>
      <c r="F2" s="349"/>
      <c r="G2" s="349"/>
      <c r="H2" s="350"/>
      <c r="I2" s="350"/>
      <c r="J2" s="350"/>
      <c r="K2" s="129"/>
      <c r="L2" s="129"/>
      <c r="M2" s="130"/>
      <c r="N2" s="41"/>
    </row>
    <row r="3" spans="1:14" ht="15" customHeight="1">
      <c r="A3" s="36"/>
      <c r="B3" s="42"/>
      <c r="C3" s="336" t="s">
        <v>153</v>
      </c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61" t="s">
        <v>122</v>
      </c>
      <c r="F7" s="362"/>
      <c r="G7" s="44"/>
      <c r="H7" s="44"/>
      <c r="I7" s="361" t="s">
        <v>123</v>
      </c>
      <c r="J7" s="362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345" t="s">
        <v>329</v>
      </c>
      <c r="F8" s="346"/>
      <c r="G8" s="44"/>
      <c r="H8" s="44"/>
      <c r="I8" s="345" t="s">
        <v>467</v>
      </c>
      <c r="J8" s="346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345" t="s">
        <v>462</v>
      </c>
      <c r="F9" s="346"/>
      <c r="G9" s="44"/>
      <c r="H9" s="44"/>
      <c r="I9" s="345" t="s">
        <v>463</v>
      </c>
      <c r="J9" s="346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345" t="s">
        <v>460</v>
      </c>
      <c r="F10" s="346"/>
      <c r="G10" s="44"/>
      <c r="H10" s="44"/>
      <c r="I10" s="345" t="s">
        <v>154</v>
      </c>
      <c r="J10" s="346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345" t="s">
        <v>488</v>
      </c>
      <c r="F11" s="346"/>
      <c r="G11" s="44"/>
      <c r="H11" s="44"/>
      <c r="I11" s="345" t="s">
        <v>459</v>
      </c>
      <c r="J11" s="346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5" customHeight="1">
      <c r="A13" s="36"/>
      <c r="B13" s="42"/>
      <c r="C13" s="59" t="s">
        <v>295</v>
      </c>
      <c r="D13" s="131" t="s">
        <v>296</v>
      </c>
      <c r="E13" s="59" t="s">
        <v>297</v>
      </c>
      <c r="F13" s="59" t="s">
        <v>125</v>
      </c>
      <c r="G13" s="347" t="s">
        <v>299</v>
      </c>
      <c r="H13" s="347"/>
      <c r="I13" s="347" t="s">
        <v>300</v>
      </c>
      <c r="J13" s="347"/>
      <c r="K13" s="59" t="s">
        <v>125</v>
      </c>
      <c r="L13" s="59" t="s">
        <v>301</v>
      </c>
      <c r="M13" s="43"/>
      <c r="N13" s="41"/>
    </row>
    <row r="14" spans="1:14" ht="14.15" customHeight="1">
      <c r="A14" s="36"/>
      <c r="B14" s="42"/>
      <c r="C14" s="61"/>
      <c r="D14" s="62"/>
      <c r="E14" s="63"/>
      <c r="F14" s="63"/>
      <c r="G14" s="343" t="str">
        <f>E8</f>
        <v>Surrey Gunners</v>
      </c>
      <c r="H14" s="344"/>
      <c r="I14" s="343" t="str">
        <f>E9</f>
        <v>NW Nationals G01 Blue</v>
      </c>
      <c r="J14" s="343"/>
      <c r="K14" s="64"/>
      <c r="L14" s="64" t="s">
        <v>302</v>
      </c>
      <c r="M14" s="43"/>
      <c r="N14" s="41"/>
    </row>
    <row r="15" spans="1:14" ht="14.15" customHeight="1">
      <c r="A15" s="36"/>
      <c r="B15" s="42"/>
      <c r="C15" s="61"/>
      <c r="D15" s="62"/>
      <c r="E15" s="63"/>
      <c r="F15" s="63"/>
      <c r="G15" s="343" t="str">
        <f>I8</f>
        <v>SESC Dynamite</v>
      </c>
      <c r="H15" s="344"/>
      <c r="I15" s="343" t="str">
        <f>I9</f>
        <v>RVS G02 Orange</v>
      </c>
      <c r="J15" s="343"/>
      <c r="K15" s="64"/>
      <c r="L15" s="64" t="s">
        <v>304</v>
      </c>
      <c r="M15" s="43"/>
      <c r="N15" s="41"/>
    </row>
    <row r="16" spans="1:14" ht="14.15" customHeight="1">
      <c r="A16" s="36"/>
      <c r="B16" s="42"/>
      <c r="C16" s="61"/>
      <c r="D16" s="62"/>
      <c r="E16" s="63"/>
      <c r="F16" s="63"/>
      <c r="G16" s="343" t="str">
        <f>E10</f>
        <v>Kent United G01 Leeman</v>
      </c>
      <c r="H16" s="344"/>
      <c r="I16" s="343" t="str">
        <f>E11</f>
        <v>Lake Hills Extreme G01</v>
      </c>
      <c r="J16" s="343"/>
      <c r="K16" s="64"/>
      <c r="L16" s="64" t="s">
        <v>302</v>
      </c>
      <c r="M16" s="43"/>
      <c r="N16" s="41"/>
    </row>
    <row r="17" spans="1:14" ht="14.15" customHeight="1">
      <c r="A17" s="36"/>
      <c r="B17" s="42"/>
      <c r="C17" s="61"/>
      <c r="D17" s="62"/>
      <c r="E17" s="63"/>
      <c r="F17" s="63"/>
      <c r="G17" s="343" t="str">
        <f>I10</f>
        <v>SU Shoreline Blue G01</v>
      </c>
      <c r="H17" s="344"/>
      <c r="I17" s="343" t="str">
        <f>I11</f>
        <v>Harbor Premier G01 White</v>
      </c>
      <c r="J17" s="343"/>
      <c r="K17" s="64"/>
      <c r="L17" s="64" t="s">
        <v>304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5" customHeight="1">
      <c r="A19" s="36"/>
      <c r="B19" s="42"/>
      <c r="C19" s="61"/>
      <c r="D19" s="62"/>
      <c r="E19" s="63"/>
      <c r="F19" s="63"/>
      <c r="G19" s="343" t="str">
        <f>E9</f>
        <v>NW Nationals G01 Blue</v>
      </c>
      <c r="H19" s="344"/>
      <c r="I19" s="343" t="str">
        <f>E10</f>
        <v>Kent United G01 Leeman</v>
      </c>
      <c r="J19" s="343"/>
      <c r="K19" s="64"/>
      <c r="L19" s="64" t="s">
        <v>302</v>
      </c>
      <c r="M19" s="43"/>
      <c r="N19" s="41"/>
    </row>
    <row r="20" spans="1:14" ht="14.15" customHeight="1">
      <c r="A20" s="36"/>
      <c r="B20" s="42"/>
      <c r="C20" s="61"/>
      <c r="D20" s="62"/>
      <c r="E20" s="63"/>
      <c r="F20" s="63"/>
      <c r="G20" s="343" t="str">
        <f>E11</f>
        <v>Lake Hills Extreme G01</v>
      </c>
      <c r="H20" s="344"/>
      <c r="I20" s="343" t="str">
        <f>E8</f>
        <v>Surrey Gunners</v>
      </c>
      <c r="J20" s="343"/>
      <c r="K20" s="64"/>
      <c r="L20" s="64" t="s">
        <v>302</v>
      </c>
      <c r="M20" s="43"/>
      <c r="N20" s="41"/>
    </row>
    <row r="21" spans="1:14" ht="14.15" customHeight="1">
      <c r="A21" s="36"/>
      <c r="B21" s="42"/>
      <c r="C21" s="61"/>
      <c r="D21" s="62"/>
      <c r="E21" s="63"/>
      <c r="F21" s="63"/>
      <c r="G21" s="343" t="str">
        <f>I9</f>
        <v>RVS G02 Orange</v>
      </c>
      <c r="H21" s="344"/>
      <c r="I21" s="343" t="str">
        <f>I10</f>
        <v>SU Shoreline Blue G01</v>
      </c>
      <c r="J21" s="343"/>
      <c r="K21" s="137"/>
      <c r="L21" s="64" t="s">
        <v>304</v>
      </c>
      <c r="M21" s="43"/>
      <c r="N21" s="41"/>
    </row>
    <row r="22" spans="1:14" ht="14.15" customHeight="1">
      <c r="A22" s="36"/>
      <c r="B22" s="42"/>
      <c r="C22" s="61"/>
      <c r="D22" s="62"/>
      <c r="E22" s="63"/>
      <c r="F22" s="63"/>
      <c r="G22" s="343" t="str">
        <f>I11</f>
        <v>Harbor Premier G01 White</v>
      </c>
      <c r="H22" s="344"/>
      <c r="I22" s="343" t="str">
        <f>I8</f>
        <v>SESC Dynamite</v>
      </c>
      <c r="J22" s="343"/>
      <c r="K22" s="64"/>
      <c r="L22" s="64" t="s">
        <v>304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5" customHeight="1">
      <c r="A24" s="36"/>
      <c r="B24" s="42"/>
      <c r="C24" s="61"/>
      <c r="D24" s="62"/>
      <c r="E24" s="63"/>
      <c r="F24" s="63"/>
      <c r="G24" s="343" t="str">
        <f>E8</f>
        <v>Surrey Gunners</v>
      </c>
      <c r="H24" s="344"/>
      <c r="I24" s="343" t="str">
        <f>E10</f>
        <v>Kent United G01 Leeman</v>
      </c>
      <c r="J24" s="343"/>
      <c r="K24" s="64"/>
      <c r="L24" s="64" t="s">
        <v>302</v>
      </c>
      <c r="M24" s="43"/>
      <c r="N24" s="41"/>
    </row>
    <row r="25" spans="1:14" ht="14.15" customHeight="1">
      <c r="A25" s="36"/>
      <c r="B25" s="42"/>
      <c r="C25" s="61"/>
      <c r="D25" s="62"/>
      <c r="E25" s="63"/>
      <c r="F25" s="63"/>
      <c r="G25" s="343" t="str">
        <f>E9</f>
        <v>NW Nationals G01 Blue</v>
      </c>
      <c r="H25" s="344"/>
      <c r="I25" s="343" t="str">
        <f>E11</f>
        <v>Lake Hills Extreme G01</v>
      </c>
      <c r="J25" s="343"/>
      <c r="K25" s="64"/>
      <c r="L25" s="64" t="s">
        <v>302</v>
      </c>
      <c r="M25" s="43"/>
      <c r="N25" s="41"/>
    </row>
    <row r="26" spans="1:14" ht="14.15" customHeight="1">
      <c r="A26" s="36"/>
      <c r="B26" s="42"/>
      <c r="C26" s="61"/>
      <c r="D26" s="62"/>
      <c r="E26" s="63"/>
      <c r="F26" s="63"/>
      <c r="G26" s="343" t="str">
        <f>I8</f>
        <v>SESC Dynamite</v>
      </c>
      <c r="H26" s="344"/>
      <c r="I26" s="343" t="str">
        <f>I10</f>
        <v>SU Shoreline Blue G01</v>
      </c>
      <c r="J26" s="343"/>
      <c r="K26" s="64"/>
      <c r="L26" s="64" t="s">
        <v>304</v>
      </c>
      <c r="M26" s="43"/>
      <c r="N26" s="41"/>
    </row>
    <row r="27" spans="1:14" ht="14.15" customHeight="1">
      <c r="A27" s="36"/>
      <c r="B27" s="42"/>
      <c r="C27" s="61"/>
      <c r="D27" s="62"/>
      <c r="E27" s="63"/>
      <c r="F27" s="63"/>
      <c r="G27" s="343" t="str">
        <f>I9</f>
        <v>RVS G02 Orange</v>
      </c>
      <c r="H27" s="344"/>
      <c r="I27" s="343" t="str">
        <f>I11</f>
        <v>Harbor Premier G01 White</v>
      </c>
      <c r="J27" s="343"/>
      <c r="K27" s="64"/>
      <c r="L27" s="64" t="s">
        <v>304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5" customHeight="1">
      <c r="A29" s="36"/>
      <c r="B29" s="42"/>
      <c r="C29" s="61"/>
      <c r="D29" s="62"/>
      <c r="E29" s="63"/>
      <c r="F29" s="63"/>
      <c r="G29" s="360" t="s">
        <v>198</v>
      </c>
      <c r="H29" s="344"/>
      <c r="I29" s="360" t="s">
        <v>199</v>
      </c>
      <c r="J29" s="360"/>
      <c r="K29" s="137"/>
      <c r="L29" s="64" t="s">
        <v>314</v>
      </c>
      <c r="M29" s="43"/>
      <c r="N29" s="41"/>
    </row>
    <row r="30" spans="1:14" ht="14.15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5" customHeight="1">
      <c r="A31" s="36"/>
      <c r="B31" s="42"/>
      <c r="C31" s="44"/>
      <c r="D31" s="358" t="s">
        <v>315</v>
      </c>
      <c r="E31" s="359"/>
      <c r="F31" s="73" t="s">
        <v>316</v>
      </c>
      <c r="G31" s="74" t="s">
        <v>317</v>
      </c>
      <c r="H31" s="73" t="s">
        <v>318</v>
      </c>
      <c r="I31" s="74" t="s">
        <v>319</v>
      </c>
      <c r="J31" s="73" t="s">
        <v>320</v>
      </c>
      <c r="K31" s="74" t="s">
        <v>321</v>
      </c>
      <c r="L31" s="44"/>
      <c r="M31" s="43"/>
      <c r="N31" s="41"/>
    </row>
    <row r="32" spans="1:14" ht="14.15" customHeight="1">
      <c r="A32" s="36"/>
      <c r="B32" s="42"/>
      <c r="C32" s="44"/>
      <c r="D32" s="356" t="str">
        <f>E8</f>
        <v>Surrey Gunners</v>
      </c>
      <c r="E32" s="357"/>
      <c r="F32" s="76"/>
      <c r="G32" s="76"/>
      <c r="H32" s="76"/>
      <c r="I32" s="76"/>
      <c r="J32" s="76"/>
      <c r="K32" s="76"/>
      <c r="L32" s="44"/>
      <c r="M32" s="43"/>
      <c r="N32" s="41"/>
    </row>
    <row r="33" spans="1:14" ht="14.15" customHeight="1">
      <c r="A33" s="36"/>
      <c r="B33" s="42"/>
      <c r="C33" s="44"/>
      <c r="D33" s="356" t="str">
        <f>E9</f>
        <v>NW Nationals G01 Blue</v>
      </c>
      <c r="E33" s="357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5" customHeight="1">
      <c r="A34" s="36"/>
      <c r="B34" s="42"/>
      <c r="C34" s="44"/>
      <c r="D34" s="356" t="str">
        <f>E10</f>
        <v>Kent United G01 Leeman</v>
      </c>
      <c r="E34" s="357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5" customHeight="1">
      <c r="A35" s="36"/>
      <c r="B35" s="42"/>
      <c r="C35" s="44"/>
      <c r="D35" s="356" t="str">
        <f>E11</f>
        <v>Lake Hills Extreme G01</v>
      </c>
      <c r="E35" s="357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5" customHeight="1">
      <c r="A37" s="36"/>
      <c r="B37" s="42"/>
      <c r="C37" s="44"/>
      <c r="D37" s="358" t="s">
        <v>126</v>
      </c>
      <c r="E37" s="359"/>
      <c r="F37" s="73" t="s">
        <v>316</v>
      </c>
      <c r="G37" s="74" t="s">
        <v>317</v>
      </c>
      <c r="H37" s="73" t="s">
        <v>318</v>
      </c>
      <c r="I37" s="74" t="s">
        <v>319</v>
      </c>
      <c r="J37" s="73" t="s">
        <v>320</v>
      </c>
      <c r="K37" s="74" t="s">
        <v>321</v>
      </c>
      <c r="L37" s="44"/>
      <c r="M37" s="43"/>
      <c r="N37" s="41"/>
    </row>
    <row r="38" spans="1:14" ht="14.15" customHeight="1">
      <c r="A38" s="36"/>
      <c r="B38" s="42"/>
      <c r="C38" s="44"/>
      <c r="D38" s="356" t="str">
        <f>I8</f>
        <v>SESC Dynamite</v>
      </c>
      <c r="E38" s="357"/>
      <c r="F38" s="76"/>
      <c r="G38" s="76"/>
      <c r="H38" s="76"/>
      <c r="I38" s="76"/>
      <c r="J38" s="76"/>
      <c r="K38" s="76"/>
      <c r="L38" s="44"/>
      <c r="M38" s="43"/>
      <c r="N38" s="41"/>
    </row>
    <row r="39" spans="1:14" ht="14.15" customHeight="1">
      <c r="A39" s="36"/>
      <c r="B39" s="42"/>
      <c r="C39" s="44"/>
      <c r="D39" s="356" t="str">
        <f>I9</f>
        <v>RVS G02 Orange</v>
      </c>
      <c r="E39" s="357"/>
      <c r="F39" s="76"/>
      <c r="G39" s="76"/>
      <c r="H39" s="76"/>
      <c r="I39" s="76"/>
      <c r="J39" s="76"/>
      <c r="K39" s="76"/>
      <c r="L39" s="44"/>
      <c r="M39" s="43"/>
      <c r="N39" s="41"/>
    </row>
    <row r="40" spans="1:14" ht="14.15" customHeight="1">
      <c r="A40" s="36"/>
      <c r="B40" s="42"/>
      <c r="C40" s="44"/>
      <c r="D40" s="356" t="str">
        <f>I10</f>
        <v>SU Shoreline Blue G01</v>
      </c>
      <c r="E40" s="357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5" customHeight="1">
      <c r="A41" s="36"/>
      <c r="B41" s="42"/>
      <c r="C41" s="44"/>
      <c r="D41" s="356" t="str">
        <f>I11</f>
        <v>Harbor Premier G01 White</v>
      </c>
      <c r="E41" s="357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5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5" customHeight="1">
      <c r="A43" s="36"/>
      <c r="B43" s="42"/>
      <c r="C43" s="139"/>
      <c r="D43" s="140" t="s">
        <v>314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5" customHeight="1">
      <c r="A44" s="36"/>
      <c r="B44" s="42"/>
      <c r="C44" s="139"/>
      <c r="D44" s="141"/>
      <c r="E44" s="355"/>
      <c r="F44" s="355"/>
      <c r="G44" s="355"/>
      <c r="H44" s="355"/>
      <c r="I44" s="355"/>
      <c r="J44" s="355"/>
      <c r="K44" s="355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 ht="13.5" thickBot="1">
      <c r="A68" s="36"/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41"/>
    </row>
    <row r="69" spans="1:14" ht="29.15" customHeight="1" thickTop="1" thickBot="1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</row>
    <row r="70" spans="1:14" ht="13.5" thickTop="1"/>
  </sheetData>
  <mergeCells count="52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5:H25"/>
    <mergeCell ref="I25:J25"/>
    <mergeCell ref="G26:H26"/>
    <mergeCell ref="I26:J26"/>
    <mergeCell ref="G27:H27"/>
    <mergeCell ref="I27:J27"/>
    <mergeCell ref="G21:H21"/>
    <mergeCell ref="I21:J21"/>
    <mergeCell ref="G22:H22"/>
    <mergeCell ref="I22:J22"/>
    <mergeCell ref="G24:H24"/>
    <mergeCell ref="I24:J24"/>
    <mergeCell ref="G17:H17"/>
    <mergeCell ref="I17:J17"/>
    <mergeCell ref="G19:H19"/>
    <mergeCell ref="I19:J19"/>
    <mergeCell ref="G20:H20"/>
    <mergeCell ref="I20:J20"/>
    <mergeCell ref="G14:H14"/>
    <mergeCell ref="I14:J14"/>
    <mergeCell ref="G15:H15"/>
    <mergeCell ref="I15:J15"/>
    <mergeCell ref="G16:H16"/>
    <mergeCell ref="I16:J16"/>
    <mergeCell ref="G13:H13"/>
    <mergeCell ref="I13:J13"/>
    <mergeCell ref="E2:G2"/>
    <mergeCell ref="H2:J2"/>
    <mergeCell ref="C3:L5"/>
    <mergeCell ref="E7:F7"/>
    <mergeCell ref="I7:J7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2" workbookViewId="0">
      <selection activeCell="E7" sqref="E7:F7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93" customHeight="1" thickTop="1">
      <c r="A2" s="36"/>
      <c r="B2" s="37"/>
      <c r="C2" s="38"/>
      <c r="D2" s="38"/>
      <c r="E2" s="348"/>
      <c r="F2" s="349"/>
      <c r="G2" s="349"/>
      <c r="H2" s="350"/>
      <c r="I2" s="350"/>
      <c r="J2" s="350"/>
      <c r="K2" s="39"/>
      <c r="L2" s="39"/>
      <c r="M2" s="40"/>
      <c r="N2" s="41"/>
    </row>
    <row r="3" spans="1:14" ht="15" customHeight="1">
      <c r="A3" s="36"/>
      <c r="B3" s="42"/>
      <c r="C3" s="336" t="s">
        <v>152</v>
      </c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61" t="s">
        <v>122</v>
      </c>
      <c r="F7" s="414"/>
      <c r="G7" s="44"/>
      <c r="H7" s="136"/>
      <c r="I7" s="351" t="s">
        <v>143</v>
      </c>
      <c r="J7" s="352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412" t="s">
        <v>156</v>
      </c>
      <c r="F8" s="413"/>
      <c r="G8" s="44"/>
      <c r="H8" s="78"/>
      <c r="I8" s="412" t="s">
        <v>155</v>
      </c>
      <c r="J8" s="413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412" t="s">
        <v>457</v>
      </c>
      <c r="F9" s="413"/>
      <c r="G9" s="44"/>
      <c r="H9" s="78"/>
      <c r="I9" s="412" t="s">
        <v>461</v>
      </c>
      <c r="J9" s="413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412" t="s">
        <v>456</v>
      </c>
      <c r="F10" s="413"/>
      <c r="G10" s="44"/>
      <c r="H10" s="78"/>
      <c r="I10" s="412" t="s">
        <v>458</v>
      </c>
      <c r="J10" s="413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3"/>
      <c r="N11" s="41"/>
    </row>
    <row r="12" spans="1:14" ht="14.15" customHeight="1">
      <c r="A12" s="36"/>
      <c r="B12" s="42"/>
      <c r="C12" s="59" t="s">
        <v>295</v>
      </c>
      <c r="D12" s="131" t="s">
        <v>296</v>
      </c>
      <c r="E12" s="59" t="s">
        <v>297</v>
      </c>
      <c r="F12" s="59" t="s">
        <v>125</v>
      </c>
      <c r="G12" s="347" t="s">
        <v>299</v>
      </c>
      <c r="H12" s="347"/>
      <c r="I12" s="347" t="s">
        <v>300</v>
      </c>
      <c r="J12" s="347"/>
      <c r="K12" s="59" t="s">
        <v>125</v>
      </c>
      <c r="L12" s="59" t="s">
        <v>301</v>
      </c>
      <c r="M12" s="43"/>
      <c r="N12" s="41"/>
    </row>
    <row r="13" spans="1:14" ht="14.15" customHeight="1">
      <c r="A13" s="36"/>
      <c r="B13" s="42"/>
      <c r="C13" s="163"/>
      <c r="D13" s="164"/>
      <c r="E13" s="165"/>
      <c r="F13" s="63"/>
      <c r="G13" s="343" t="str">
        <f>I9</f>
        <v>MRFC G01 Blue</v>
      </c>
      <c r="H13" s="344"/>
      <c r="I13" s="343" t="str">
        <f>E9</f>
        <v>CSC Arctic Storm</v>
      </c>
      <c r="J13" s="343"/>
      <c r="K13" s="64"/>
      <c r="L13" s="64" t="s">
        <v>303</v>
      </c>
      <c r="M13" s="43"/>
      <c r="N13" s="41"/>
    </row>
    <row r="14" spans="1:14" ht="14.15" customHeight="1">
      <c r="A14" s="36"/>
      <c r="B14" s="42"/>
      <c r="C14" s="61"/>
      <c r="D14" s="62"/>
      <c r="E14" s="63"/>
      <c r="F14" s="63"/>
      <c r="G14" s="343" t="str">
        <f>I10</f>
        <v>FC Edmonds Elite</v>
      </c>
      <c r="H14" s="344"/>
      <c r="I14" s="343" t="str">
        <f>I8</f>
        <v>SU NE G01 White</v>
      </c>
      <c r="J14" s="343"/>
      <c r="K14" s="64"/>
      <c r="L14" s="64" t="s">
        <v>304</v>
      </c>
      <c r="M14" s="43"/>
      <c r="N14" s="41"/>
    </row>
    <row r="15" spans="1:14" ht="14.15" customHeight="1">
      <c r="A15" s="36"/>
      <c r="B15" s="42"/>
      <c r="C15" s="61"/>
      <c r="D15" s="62"/>
      <c r="E15" s="63"/>
      <c r="F15" s="63"/>
      <c r="G15" s="343" t="str">
        <f>E8</f>
        <v>SU West G01 Blue</v>
      </c>
      <c r="H15" s="344"/>
      <c r="I15" s="343" t="str">
        <f>E10</f>
        <v>ASE G'01</v>
      </c>
      <c r="J15" s="343"/>
      <c r="K15" s="64"/>
      <c r="L15" s="64" t="s">
        <v>302</v>
      </c>
      <c r="M15" s="43"/>
      <c r="N15" s="41"/>
    </row>
    <row r="16" spans="1:14" ht="6.75" customHeight="1">
      <c r="A16" s="36"/>
      <c r="B16" s="42"/>
      <c r="C16" s="132"/>
      <c r="D16" s="133"/>
      <c r="E16" s="134"/>
      <c r="F16" s="134"/>
      <c r="G16" s="135"/>
      <c r="H16" s="138"/>
      <c r="I16" s="135"/>
      <c r="J16" s="135"/>
      <c r="K16" s="136"/>
      <c r="L16" s="136"/>
      <c r="M16" s="43"/>
      <c r="N16" s="41"/>
    </row>
    <row r="17" spans="1:14" ht="14.15" customHeight="1">
      <c r="A17" s="36"/>
      <c r="B17" s="42"/>
      <c r="C17" s="61"/>
      <c r="D17" s="164"/>
      <c r="E17" s="165"/>
      <c r="F17" s="63"/>
      <c r="G17" s="343" t="str">
        <f>E8</f>
        <v>SU West G01 Blue</v>
      </c>
      <c r="H17" s="344"/>
      <c r="I17" s="343" t="str">
        <f>E9</f>
        <v>CSC Arctic Storm</v>
      </c>
      <c r="J17" s="343"/>
      <c r="K17" s="166"/>
      <c r="L17" s="64" t="s">
        <v>302</v>
      </c>
      <c r="M17" s="43"/>
      <c r="N17" s="41"/>
    </row>
    <row r="18" spans="1:14" ht="14.15" customHeight="1">
      <c r="A18" s="36"/>
      <c r="B18" s="42"/>
      <c r="C18" s="61"/>
      <c r="D18" s="62"/>
      <c r="E18" s="63"/>
      <c r="F18" s="63"/>
      <c r="G18" s="343" t="str">
        <f>I8</f>
        <v>SU NE G01 White</v>
      </c>
      <c r="H18" s="344"/>
      <c r="I18" s="343" t="str">
        <f>I9</f>
        <v>MRFC G01 Blue</v>
      </c>
      <c r="J18" s="343"/>
      <c r="K18" s="64"/>
      <c r="L18" s="64" t="s">
        <v>304</v>
      </c>
      <c r="M18" s="43"/>
      <c r="N18" s="41"/>
    </row>
    <row r="19" spans="1:14" ht="14.15" customHeight="1">
      <c r="A19" s="36"/>
      <c r="B19" s="42"/>
      <c r="C19" s="61"/>
      <c r="D19" s="164"/>
      <c r="E19" s="165"/>
      <c r="F19" s="63"/>
      <c r="G19" s="343" t="str">
        <f>E10</f>
        <v>ASE G'01</v>
      </c>
      <c r="H19" s="344"/>
      <c r="I19" s="343" t="str">
        <f>I10</f>
        <v>FC Edmonds Elite</v>
      </c>
      <c r="J19" s="343"/>
      <c r="K19" s="64"/>
      <c r="L19" s="64" t="s">
        <v>303</v>
      </c>
      <c r="M19" s="43"/>
      <c r="N19" s="41"/>
    </row>
    <row r="20" spans="1:14" ht="6.75" customHeight="1">
      <c r="A20" s="36"/>
      <c r="B20" s="42"/>
      <c r="C20" s="132"/>
      <c r="D20" s="133"/>
      <c r="E20" s="134"/>
      <c r="F20" s="134"/>
      <c r="G20" s="135"/>
      <c r="H20" s="138"/>
      <c r="I20" s="135"/>
      <c r="J20" s="135"/>
      <c r="K20" s="136"/>
      <c r="L20" s="136"/>
      <c r="M20" s="43"/>
      <c r="N20" s="41"/>
    </row>
    <row r="21" spans="1:14" ht="14.15" customHeight="1">
      <c r="A21" s="36"/>
      <c r="B21" s="42"/>
      <c r="C21" s="61"/>
      <c r="D21" s="164"/>
      <c r="E21" s="165"/>
      <c r="F21" s="63"/>
      <c r="G21" s="343" t="str">
        <f>E9</f>
        <v>CSC Arctic Storm</v>
      </c>
      <c r="H21" s="344"/>
      <c r="I21" s="343" t="str">
        <f>E10</f>
        <v>ASE G'01</v>
      </c>
      <c r="J21" s="343"/>
      <c r="K21" s="64"/>
      <c r="L21" s="64" t="s">
        <v>302</v>
      </c>
      <c r="M21" s="43"/>
      <c r="N21" s="41"/>
    </row>
    <row r="22" spans="1:14" ht="14.15" customHeight="1">
      <c r="A22" s="36"/>
      <c r="B22" s="42"/>
      <c r="C22" s="61"/>
      <c r="D22" s="164"/>
      <c r="E22" s="165"/>
      <c r="F22" s="63"/>
      <c r="G22" s="343" t="str">
        <f>I9</f>
        <v>MRFC G01 Blue</v>
      </c>
      <c r="H22" s="344"/>
      <c r="I22" s="343" t="str">
        <f>I10</f>
        <v>FC Edmonds Elite</v>
      </c>
      <c r="J22" s="343"/>
      <c r="K22" s="166"/>
      <c r="L22" s="64" t="s">
        <v>304</v>
      </c>
      <c r="M22" s="43"/>
      <c r="N22" s="41"/>
    </row>
    <row r="23" spans="1:14" ht="14.15" customHeight="1">
      <c r="A23" s="36"/>
      <c r="B23" s="42"/>
      <c r="C23" s="163"/>
      <c r="D23" s="164"/>
      <c r="E23" s="165"/>
      <c r="F23" s="63"/>
      <c r="G23" s="343" t="str">
        <f>E8</f>
        <v>SU West G01 Blue</v>
      </c>
      <c r="H23" s="344"/>
      <c r="I23" s="343" t="str">
        <f>I8</f>
        <v>SU NE G01 White</v>
      </c>
      <c r="J23" s="343"/>
      <c r="K23" s="166"/>
      <c r="L23" s="64" t="s">
        <v>303</v>
      </c>
      <c r="M23" s="43"/>
      <c r="N23" s="41"/>
    </row>
    <row r="24" spans="1:14" ht="6.75" customHeight="1">
      <c r="A24" s="36"/>
      <c r="B24" s="42"/>
      <c r="C24" s="132"/>
      <c r="D24" s="133"/>
      <c r="E24" s="134"/>
      <c r="F24" s="134"/>
      <c r="G24" s="135"/>
      <c r="H24" s="77"/>
      <c r="I24" s="135"/>
      <c r="J24" s="135"/>
      <c r="K24" s="136"/>
      <c r="L24" s="136"/>
      <c r="M24" s="43"/>
      <c r="N24" s="41"/>
    </row>
    <row r="25" spans="1:14" ht="14.15" customHeight="1">
      <c r="A25" s="36"/>
      <c r="B25" s="42"/>
      <c r="C25" s="61"/>
      <c r="D25" s="62"/>
      <c r="E25" s="63"/>
      <c r="F25" s="63"/>
      <c r="G25" s="343" t="s">
        <v>310</v>
      </c>
      <c r="H25" s="344"/>
      <c r="I25" s="343" t="s">
        <v>307</v>
      </c>
      <c r="J25" s="343"/>
      <c r="K25" s="137"/>
      <c r="L25" s="64" t="s">
        <v>314</v>
      </c>
      <c r="M25" s="43"/>
      <c r="N25" s="41"/>
    </row>
    <row r="26" spans="1:14" ht="14.15" customHeight="1">
      <c r="A26" s="36"/>
      <c r="B26" s="4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3"/>
      <c r="N26" s="41"/>
    </row>
    <row r="27" spans="1:14" ht="14.15" customHeight="1">
      <c r="A27" s="36"/>
      <c r="B27" s="42"/>
      <c r="C27" s="44"/>
      <c r="D27" s="358" t="s">
        <v>315</v>
      </c>
      <c r="E27" s="359"/>
      <c r="F27" s="73" t="s">
        <v>316</v>
      </c>
      <c r="G27" s="74" t="s">
        <v>317</v>
      </c>
      <c r="H27" s="73" t="s">
        <v>318</v>
      </c>
      <c r="I27" s="74" t="s">
        <v>319</v>
      </c>
      <c r="J27" s="73" t="s">
        <v>320</v>
      </c>
      <c r="K27" s="74" t="s">
        <v>321</v>
      </c>
      <c r="L27" s="44"/>
      <c r="M27" s="43"/>
      <c r="N27" s="41"/>
    </row>
    <row r="28" spans="1:14" ht="14.15" customHeight="1">
      <c r="A28" s="36"/>
      <c r="B28" s="42"/>
      <c r="C28" s="44"/>
      <c r="D28" s="356" t="str">
        <f>E8</f>
        <v>SU West G01 Blue</v>
      </c>
      <c r="E28" s="357"/>
      <c r="F28" s="76"/>
      <c r="G28" s="76"/>
      <c r="H28" s="76"/>
      <c r="I28" s="76"/>
      <c r="J28" s="76"/>
      <c r="K28" s="76"/>
      <c r="L28" s="44"/>
      <c r="M28" s="43"/>
      <c r="N28" s="41"/>
    </row>
    <row r="29" spans="1:14" ht="14.15" customHeight="1">
      <c r="A29" s="36"/>
      <c r="B29" s="42"/>
      <c r="C29" s="44"/>
      <c r="D29" s="356" t="str">
        <f>E9</f>
        <v>CSC Arctic Storm</v>
      </c>
      <c r="E29" s="357"/>
      <c r="F29" s="76"/>
      <c r="G29" s="76"/>
      <c r="H29" s="76"/>
      <c r="I29" s="76"/>
      <c r="J29" s="76"/>
      <c r="K29" s="76"/>
      <c r="L29" s="44"/>
      <c r="M29" s="43"/>
      <c r="N29" s="41"/>
    </row>
    <row r="30" spans="1:14" ht="14.15" customHeight="1">
      <c r="A30" s="36"/>
      <c r="B30" s="42"/>
      <c r="C30" s="44"/>
      <c r="D30" s="356" t="str">
        <f>E10</f>
        <v>ASE G'01</v>
      </c>
      <c r="E30" s="357"/>
      <c r="F30" s="76"/>
      <c r="G30" s="76"/>
      <c r="H30" s="76"/>
      <c r="I30" s="76"/>
      <c r="J30" s="76"/>
      <c r="K30" s="76"/>
      <c r="L30" s="44"/>
      <c r="M30" s="43"/>
      <c r="N30" s="41"/>
    </row>
    <row r="31" spans="1:14" ht="6.75" customHeight="1">
      <c r="A31" s="36"/>
      <c r="B31" s="42"/>
      <c r="C31" s="44"/>
      <c r="D31" s="77"/>
      <c r="E31" s="77"/>
      <c r="F31" s="78"/>
      <c r="G31" s="78"/>
      <c r="H31" s="78"/>
      <c r="I31" s="78"/>
      <c r="J31" s="78"/>
      <c r="K31" s="78"/>
      <c r="L31" s="44"/>
      <c r="M31" s="43"/>
      <c r="N31" s="41"/>
    </row>
    <row r="32" spans="1:14" ht="14.15" customHeight="1">
      <c r="A32" s="36"/>
      <c r="B32" s="42"/>
      <c r="C32" s="44"/>
      <c r="D32" s="358" t="s">
        <v>126</v>
      </c>
      <c r="E32" s="359"/>
      <c r="F32" s="73" t="s">
        <v>316</v>
      </c>
      <c r="G32" s="74" t="s">
        <v>317</v>
      </c>
      <c r="H32" s="73" t="s">
        <v>318</v>
      </c>
      <c r="I32" s="74" t="s">
        <v>319</v>
      </c>
      <c r="J32" s="73" t="s">
        <v>320</v>
      </c>
      <c r="K32" s="74" t="s">
        <v>321</v>
      </c>
      <c r="L32" s="44"/>
      <c r="M32" s="43"/>
      <c r="N32" s="41"/>
    </row>
    <row r="33" spans="1:14" ht="14.15" customHeight="1">
      <c r="A33" s="36"/>
      <c r="B33" s="42"/>
      <c r="C33" s="44"/>
      <c r="D33" s="356" t="str">
        <f>I8</f>
        <v>SU NE G01 White</v>
      </c>
      <c r="E33" s="357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5" customHeight="1">
      <c r="A34" s="36"/>
      <c r="B34" s="42"/>
      <c r="C34" s="44"/>
      <c r="D34" s="356" t="str">
        <f>I9</f>
        <v>MRFC G01 Blue</v>
      </c>
      <c r="E34" s="357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5" customHeight="1">
      <c r="A35" s="36"/>
      <c r="B35" s="42"/>
      <c r="C35" s="44"/>
      <c r="D35" s="356" t="str">
        <f>I10</f>
        <v>FC Edmonds Elite</v>
      </c>
      <c r="E35" s="357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14.15" customHeight="1">
      <c r="A36" s="36"/>
      <c r="B36" s="4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3"/>
      <c r="N36" s="41"/>
    </row>
    <row r="37" spans="1:14" ht="14.15" customHeight="1">
      <c r="A37" s="36"/>
      <c r="B37" s="42"/>
      <c r="C37" s="139"/>
      <c r="D37" s="140" t="s">
        <v>314</v>
      </c>
      <c r="E37" s="44"/>
      <c r="F37" s="44"/>
      <c r="G37" s="44"/>
      <c r="H37" s="44"/>
      <c r="I37" s="44"/>
      <c r="J37" s="44"/>
      <c r="K37" s="44"/>
      <c r="L37" s="44"/>
      <c r="M37" s="43"/>
      <c r="N37" s="41"/>
    </row>
    <row r="38" spans="1:14" ht="14.15" customHeight="1">
      <c r="A38" s="36"/>
      <c r="B38" s="42"/>
      <c r="C38" s="139"/>
      <c r="D38" s="141"/>
      <c r="E38" s="355"/>
      <c r="F38" s="355"/>
      <c r="G38" s="355"/>
      <c r="H38" s="355"/>
      <c r="I38" s="355"/>
      <c r="J38" s="355"/>
      <c r="K38" s="355"/>
      <c r="L38" s="44"/>
      <c r="M38" s="43"/>
      <c r="N38" s="41"/>
    </row>
    <row r="39" spans="1:14">
      <c r="A39" s="36"/>
      <c r="B39" s="4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3"/>
      <c r="N39" s="41"/>
    </row>
    <row r="40" spans="1:14">
      <c r="A40" s="36"/>
      <c r="B40" s="4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3"/>
      <c r="N40" s="41"/>
    </row>
    <row r="41" spans="1:14">
      <c r="A41" s="36"/>
      <c r="B41" s="4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3"/>
      <c r="N41" s="41"/>
    </row>
    <row r="42" spans="1:14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>
      <c r="A43" s="36"/>
      <c r="B43" s="4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>
      <c r="A44" s="36"/>
      <c r="B44" s="4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 ht="13.5" thickBot="1">
      <c r="A68" s="36"/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41"/>
    </row>
    <row r="69" spans="1:14" ht="29.15" customHeight="1" thickTop="1" thickBot="1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</row>
    <row r="70" spans="1:14" ht="13.5" thickTop="1"/>
  </sheetData>
  <mergeCells count="42">
    <mergeCell ref="D32:E32"/>
    <mergeCell ref="D33:E33"/>
    <mergeCell ref="D34:E34"/>
    <mergeCell ref="D35:E35"/>
    <mergeCell ref="E38:K38"/>
    <mergeCell ref="D30:E30"/>
    <mergeCell ref="G21:H21"/>
    <mergeCell ref="I21:J21"/>
    <mergeCell ref="G22:H22"/>
    <mergeCell ref="I22:J22"/>
    <mergeCell ref="G23:H23"/>
    <mergeCell ref="I23:J23"/>
    <mergeCell ref="G25:H25"/>
    <mergeCell ref="I25:J25"/>
    <mergeCell ref="D27:E27"/>
    <mergeCell ref="D28:E28"/>
    <mergeCell ref="D29:E29"/>
    <mergeCell ref="G17:H17"/>
    <mergeCell ref="I17:J17"/>
    <mergeCell ref="G18:H18"/>
    <mergeCell ref="I18:J18"/>
    <mergeCell ref="G19:H19"/>
    <mergeCell ref="I19:J19"/>
    <mergeCell ref="G13:H13"/>
    <mergeCell ref="I13:J13"/>
    <mergeCell ref="G14:H14"/>
    <mergeCell ref="I14:J14"/>
    <mergeCell ref="G15:H15"/>
    <mergeCell ref="I15:J15"/>
    <mergeCell ref="G12:H12"/>
    <mergeCell ref="I12:J12"/>
    <mergeCell ref="I10:J10"/>
    <mergeCell ref="E2:G2"/>
    <mergeCell ref="H2:J2"/>
    <mergeCell ref="C3:L5"/>
    <mergeCell ref="E7:F7"/>
    <mergeCell ref="I7:J7"/>
    <mergeCell ref="E8:F8"/>
    <mergeCell ref="E9:F9"/>
    <mergeCell ref="E10:F10"/>
    <mergeCell ref="I8:J8"/>
    <mergeCell ref="I9:J9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workbookViewId="0">
      <selection activeCell="E61" sqref="E61:K61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71" t="s">
        <v>585</v>
      </c>
      <c r="D2" s="371"/>
      <c r="E2" s="371"/>
      <c r="F2" s="371"/>
      <c r="G2" s="371"/>
      <c r="H2" s="371"/>
      <c r="I2" s="371"/>
      <c r="J2" s="371"/>
      <c r="K2" s="371"/>
      <c r="L2" s="371"/>
      <c r="M2" s="4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C7" s="373" t="s">
        <v>107</v>
      </c>
      <c r="D7" s="374"/>
      <c r="E7" s="46"/>
      <c r="F7" s="47"/>
      <c r="G7" s="373" t="s">
        <v>123</v>
      </c>
      <c r="H7" s="374"/>
      <c r="I7" s="48"/>
      <c r="J7" s="48"/>
      <c r="K7" s="373" t="s">
        <v>124</v>
      </c>
      <c r="L7" s="374"/>
      <c r="M7" s="49"/>
      <c r="N7" s="41"/>
    </row>
    <row r="8" spans="1:14" ht="14.15" customHeight="1">
      <c r="A8" s="36"/>
      <c r="B8" s="51"/>
      <c r="C8" s="345" t="s">
        <v>330</v>
      </c>
      <c r="D8" s="346"/>
      <c r="E8" s="52"/>
      <c r="F8" s="53"/>
      <c r="G8" s="345" t="s">
        <v>164</v>
      </c>
      <c r="H8" s="346"/>
      <c r="I8" s="54"/>
      <c r="J8" s="54"/>
      <c r="K8" s="345" t="s">
        <v>336</v>
      </c>
      <c r="L8" s="346"/>
      <c r="M8" s="43"/>
      <c r="N8" s="41"/>
    </row>
    <row r="9" spans="1:14" ht="14.15" customHeight="1">
      <c r="A9" s="36"/>
      <c r="B9" s="51"/>
      <c r="C9" s="345" t="s">
        <v>161</v>
      </c>
      <c r="D9" s="346"/>
      <c r="E9" s="52"/>
      <c r="F9" s="53"/>
      <c r="G9" s="345" t="s">
        <v>334</v>
      </c>
      <c r="H9" s="346"/>
      <c r="I9" s="54"/>
      <c r="J9" s="54"/>
      <c r="K9" s="345" t="s">
        <v>162</v>
      </c>
      <c r="L9" s="346"/>
      <c r="M9" s="43"/>
      <c r="N9" s="41"/>
    </row>
    <row r="10" spans="1:14" ht="14.15" customHeight="1">
      <c r="A10" s="36"/>
      <c r="B10" s="51"/>
      <c r="C10" s="345" t="s">
        <v>333</v>
      </c>
      <c r="D10" s="346"/>
      <c r="E10" s="52"/>
      <c r="F10" s="53"/>
      <c r="G10" s="345" t="s">
        <v>160</v>
      </c>
      <c r="H10" s="346"/>
      <c r="I10" s="54"/>
      <c r="J10" s="54"/>
      <c r="K10" s="345" t="s">
        <v>163</v>
      </c>
      <c r="L10" s="346"/>
      <c r="M10" s="43"/>
      <c r="N10" s="41"/>
    </row>
    <row r="11" spans="1:14" ht="14.15" customHeight="1">
      <c r="A11" s="36"/>
      <c r="B11" s="51"/>
      <c r="C11" s="54"/>
      <c r="D11" s="55"/>
      <c r="E11" s="54"/>
      <c r="F11" s="54"/>
      <c r="G11" s="54"/>
      <c r="H11" s="54"/>
      <c r="I11" s="54"/>
      <c r="J11" s="53"/>
      <c r="K11" s="345" t="s">
        <v>339</v>
      </c>
      <c r="L11" s="346"/>
      <c r="M11" s="43"/>
      <c r="N11" s="41"/>
    </row>
    <row r="12" spans="1:14" ht="14.15" customHeight="1">
      <c r="A12" s="36"/>
      <c r="B12" s="51"/>
      <c r="C12" s="56"/>
      <c r="D12" s="56"/>
      <c r="E12" s="56"/>
      <c r="F12" s="56"/>
      <c r="G12" s="56"/>
      <c r="H12" s="56"/>
      <c r="I12" s="56"/>
      <c r="J12" s="57"/>
      <c r="K12" s="56"/>
      <c r="L12" s="56"/>
      <c r="M12" s="43"/>
      <c r="N12" s="41"/>
    </row>
    <row r="13" spans="1:14" ht="14.15" customHeight="1">
      <c r="A13" s="36"/>
      <c r="B13" s="51"/>
      <c r="C13" s="256" t="s">
        <v>295</v>
      </c>
      <c r="D13" s="256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60"/>
      <c r="N13" s="41"/>
    </row>
    <row r="14" spans="1:14" ht="14.15" customHeight="1">
      <c r="A14" s="36"/>
      <c r="B14" s="51"/>
      <c r="C14" s="61">
        <v>42195</v>
      </c>
      <c r="D14" s="62">
        <v>0.69791666666666663</v>
      </c>
      <c r="E14" s="63">
        <v>3</v>
      </c>
      <c r="F14" s="63">
        <v>1</v>
      </c>
      <c r="G14" s="343" t="str">
        <f>C10</f>
        <v>Emerald City FC F00</v>
      </c>
      <c r="H14" s="344"/>
      <c r="I14" s="343" t="str">
        <f>G8</f>
        <v>Crossfire Select Metzger</v>
      </c>
      <c r="J14" s="343"/>
      <c r="K14" s="64">
        <v>1</v>
      </c>
      <c r="L14" s="64" t="s">
        <v>303</v>
      </c>
      <c r="M14" s="65"/>
      <c r="N14" s="41"/>
    </row>
    <row r="15" spans="1:14" ht="14.15" customHeight="1">
      <c r="A15" s="36"/>
      <c r="B15" s="51"/>
      <c r="C15" s="61">
        <v>42195</v>
      </c>
      <c r="D15" s="62">
        <v>0.75</v>
      </c>
      <c r="E15" s="63">
        <v>1</v>
      </c>
      <c r="F15" s="63">
        <v>1</v>
      </c>
      <c r="G15" s="343" t="str">
        <f>K10</f>
        <v>Crossfire Select Habash</v>
      </c>
      <c r="H15" s="344"/>
      <c r="I15" s="343" t="str">
        <f>K11</f>
        <v>SU G00 West Blue</v>
      </c>
      <c r="J15" s="343"/>
      <c r="K15" s="64">
        <v>0</v>
      </c>
      <c r="L15" s="64" t="s">
        <v>305</v>
      </c>
      <c r="M15" s="65"/>
      <c r="N15" s="41"/>
    </row>
    <row r="16" spans="1:14" ht="14.15" customHeight="1">
      <c r="A16" s="36"/>
      <c r="B16" s="51"/>
      <c r="C16" s="61">
        <v>42195</v>
      </c>
      <c r="D16" s="62">
        <v>0.75</v>
      </c>
      <c r="E16" s="63">
        <v>11</v>
      </c>
      <c r="F16" s="63">
        <v>2</v>
      </c>
      <c r="G16" s="343" t="str">
        <f>G9</f>
        <v>FC Edmonds Crew</v>
      </c>
      <c r="H16" s="344"/>
      <c r="I16" s="343" t="str">
        <f>G10</f>
        <v>SU NE G00 Blue</v>
      </c>
      <c r="J16" s="343"/>
      <c r="K16" s="64">
        <v>1</v>
      </c>
      <c r="L16" s="64" t="s">
        <v>304</v>
      </c>
      <c r="M16" s="65"/>
      <c r="N16" s="41"/>
    </row>
    <row r="17" spans="1:14">
      <c r="A17" s="36"/>
      <c r="B17" s="51"/>
      <c r="C17" s="248">
        <v>42197</v>
      </c>
      <c r="D17" s="249">
        <v>0.80208333333333337</v>
      </c>
      <c r="E17" s="250">
        <v>11</v>
      </c>
      <c r="F17" s="250">
        <v>1</v>
      </c>
      <c r="G17" s="415" t="str">
        <f>K8</f>
        <v>NK Storm</v>
      </c>
      <c r="H17" s="416"/>
      <c r="I17" s="415" t="str">
        <f>K9</f>
        <v>FC Spokane Grey ORWICK</v>
      </c>
      <c r="J17" s="415"/>
      <c r="K17" s="213">
        <v>0</v>
      </c>
      <c r="L17" s="213" t="s">
        <v>306</v>
      </c>
      <c r="M17" s="65"/>
      <c r="N17" s="41"/>
    </row>
    <row r="18" spans="1:14" ht="6.75" customHeight="1">
      <c r="A18" s="36"/>
      <c r="B18" s="51"/>
      <c r="C18" s="66"/>
      <c r="D18" s="67"/>
      <c r="E18" s="68"/>
      <c r="F18" s="68"/>
      <c r="G18" s="69"/>
      <c r="H18" s="70"/>
      <c r="I18" s="69"/>
      <c r="J18" s="69"/>
      <c r="K18" s="71"/>
      <c r="L18" s="71"/>
      <c r="M18" s="65"/>
      <c r="N18" s="41"/>
    </row>
    <row r="19" spans="1:14" ht="14.15" customHeight="1">
      <c r="A19" s="36"/>
      <c r="B19" s="51"/>
      <c r="C19" s="61">
        <v>42196</v>
      </c>
      <c r="D19" s="62">
        <v>0.38541666666666669</v>
      </c>
      <c r="E19" s="63">
        <v>1</v>
      </c>
      <c r="F19" s="63">
        <v>0</v>
      </c>
      <c r="G19" s="343" t="str">
        <f>G9</f>
        <v>FC Edmonds Crew</v>
      </c>
      <c r="H19" s="344"/>
      <c r="I19" s="343" t="str">
        <f>C8</f>
        <v>Breakers G00 Puzio</v>
      </c>
      <c r="J19" s="343"/>
      <c r="K19" s="64">
        <v>1</v>
      </c>
      <c r="L19" s="64" t="s">
        <v>303</v>
      </c>
      <c r="M19" s="65"/>
      <c r="N19" s="41"/>
    </row>
    <row r="20" spans="1:14" ht="14.15" customHeight="1">
      <c r="A20" s="36"/>
      <c r="B20" s="51"/>
      <c r="C20" s="61">
        <v>42196</v>
      </c>
      <c r="D20" s="62">
        <v>0.38541666666666669</v>
      </c>
      <c r="E20" s="63">
        <v>2</v>
      </c>
      <c r="F20" s="63">
        <v>0</v>
      </c>
      <c r="G20" s="343" t="str">
        <f>K9</f>
        <v>FC Spokane Grey ORWICK</v>
      </c>
      <c r="H20" s="344"/>
      <c r="I20" s="343" t="s">
        <v>163</v>
      </c>
      <c r="J20" s="343"/>
      <c r="K20" s="64">
        <v>3</v>
      </c>
      <c r="L20" s="64" t="s">
        <v>306</v>
      </c>
      <c r="M20" s="65"/>
      <c r="N20" s="41"/>
    </row>
    <row r="21" spans="1:14" ht="14.15" customHeight="1">
      <c r="A21" s="36"/>
      <c r="B21" s="51"/>
      <c r="C21" s="61">
        <v>42196</v>
      </c>
      <c r="D21" s="62">
        <v>0.4375</v>
      </c>
      <c r="E21" s="63">
        <v>3</v>
      </c>
      <c r="F21" s="63">
        <v>1</v>
      </c>
      <c r="G21" s="343" t="str">
        <f>K11</f>
        <v>SU G00 West Blue</v>
      </c>
      <c r="H21" s="344"/>
      <c r="I21" s="343" t="str">
        <f>K8</f>
        <v>NK Storm</v>
      </c>
      <c r="J21" s="343"/>
      <c r="K21" s="64">
        <v>1</v>
      </c>
      <c r="L21" s="64" t="s">
        <v>306</v>
      </c>
      <c r="M21" s="65"/>
      <c r="N21" s="41"/>
    </row>
    <row r="22" spans="1:14" ht="14.15" customHeight="1">
      <c r="A22" s="36"/>
      <c r="B22" s="51"/>
      <c r="C22" s="61">
        <v>42196</v>
      </c>
      <c r="D22" s="62">
        <v>0.54166666666666663</v>
      </c>
      <c r="E22" s="63">
        <v>2</v>
      </c>
      <c r="F22" s="63">
        <v>1</v>
      </c>
      <c r="G22" s="343" t="str">
        <f>C9</f>
        <v>SU Shoreline G00 Blue</v>
      </c>
      <c r="H22" s="344"/>
      <c r="I22" s="343" t="str">
        <f>C10</f>
        <v>Emerald City FC F00</v>
      </c>
      <c r="J22" s="343"/>
      <c r="K22" s="64">
        <v>0</v>
      </c>
      <c r="L22" s="64" t="s">
        <v>302</v>
      </c>
      <c r="M22" s="65"/>
      <c r="N22" s="41"/>
    </row>
    <row r="23" spans="1:14" ht="14.15" customHeight="1">
      <c r="A23" s="36"/>
      <c r="B23" s="51"/>
      <c r="C23" s="61">
        <v>42196</v>
      </c>
      <c r="D23" s="62">
        <v>0.54166666666666663</v>
      </c>
      <c r="E23" s="63">
        <v>3</v>
      </c>
      <c r="F23" s="63">
        <v>2</v>
      </c>
      <c r="G23" s="343" t="str">
        <f>G10</f>
        <v>SU NE G00 Blue</v>
      </c>
      <c r="H23" s="344"/>
      <c r="I23" s="343" t="str">
        <f>G8</f>
        <v>Crossfire Select Metzger</v>
      </c>
      <c r="J23" s="343"/>
      <c r="K23" s="64">
        <v>1</v>
      </c>
      <c r="L23" s="64" t="s">
        <v>304</v>
      </c>
      <c r="M23" s="65"/>
      <c r="N23" s="41"/>
    </row>
    <row r="24" spans="1:14" ht="6.75" customHeight="1">
      <c r="A24" s="36"/>
      <c r="B24" s="51"/>
      <c r="C24" s="66"/>
      <c r="D24" s="67"/>
      <c r="E24" s="68"/>
      <c r="F24" s="68"/>
      <c r="G24" s="69"/>
      <c r="H24" s="70"/>
      <c r="I24" s="69"/>
      <c r="J24" s="69"/>
      <c r="K24" s="71"/>
      <c r="L24" s="71"/>
      <c r="M24" s="65"/>
      <c r="N24" s="41"/>
    </row>
    <row r="25" spans="1:14" ht="14.15" customHeight="1">
      <c r="A25" s="36"/>
      <c r="B25" s="51"/>
      <c r="C25" s="61">
        <v>42196</v>
      </c>
      <c r="D25" s="62">
        <v>0.75</v>
      </c>
      <c r="E25" s="63">
        <v>1</v>
      </c>
      <c r="F25" s="63">
        <v>2</v>
      </c>
      <c r="G25" s="343" t="str">
        <f>K8</f>
        <v>NK Storm</v>
      </c>
      <c r="H25" s="344"/>
      <c r="I25" s="343" t="str">
        <f>K10</f>
        <v>Crossfire Select Habash</v>
      </c>
      <c r="J25" s="343"/>
      <c r="K25" s="64">
        <v>2</v>
      </c>
      <c r="L25" s="64" t="s">
        <v>306</v>
      </c>
      <c r="M25" s="65"/>
      <c r="N25" s="41"/>
    </row>
    <row r="26" spans="1:14" ht="14.15" customHeight="1">
      <c r="A26" s="36"/>
      <c r="B26" s="51"/>
      <c r="C26" s="61">
        <v>42196</v>
      </c>
      <c r="D26" s="62">
        <v>0.75</v>
      </c>
      <c r="E26" s="63">
        <v>2</v>
      </c>
      <c r="F26" s="63">
        <v>0</v>
      </c>
      <c r="G26" s="343" t="str">
        <f>K9</f>
        <v>FC Spokane Grey ORWICK</v>
      </c>
      <c r="H26" s="344"/>
      <c r="I26" s="343" t="str">
        <f>K11</f>
        <v>SU G00 West Blue</v>
      </c>
      <c r="J26" s="343"/>
      <c r="K26" s="64">
        <v>5</v>
      </c>
      <c r="L26" s="64" t="s">
        <v>306</v>
      </c>
      <c r="M26" s="65"/>
      <c r="N26" s="41"/>
    </row>
    <row r="27" spans="1:14">
      <c r="A27" s="36"/>
      <c r="B27" s="51"/>
      <c r="C27" s="61">
        <v>42196</v>
      </c>
      <c r="D27" s="62">
        <v>0.75</v>
      </c>
      <c r="E27" s="63">
        <v>4</v>
      </c>
      <c r="F27" s="63">
        <v>3</v>
      </c>
      <c r="G27" s="343" t="str">
        <f>C8</f>
        <v>Breakers G00 Puzio</v>
      </c>
      <c r="H27" s="344"/>
      <c r="I27" s="343" t="str">
        <f>C10</f>
        <v>Emerald City FC F00</v>
      </c>
      <c r="J27" s="343"/>
      <c r="K27" s="64">
        <v>1</v>
      </c>
      <c r="L27" s="64" t="s">
        <v>303</v>
      </c>
      <c r="M27" s="65"/>
      <c r="N27" s="41"/>
    </row>
    <row r="28" spans="1:14" ht="14.15" customHeight="1">
      <c r="A28" s="36"/>
      <c r="B28" s="51"/>
      <c r="C28" s="61">
        <v>42196</v>
      </c>
      <c r="D28" s="62">
        <v>0.75</v>
      </c>
      <c r="E28" s="63">
        <v>11</v>
      </c>
      <c r="F28" s="63">
        <v>0</v>
      </c>
      <c r="G28" s="343" t="str">
        <f>G8</f>
        <v>Crossfire Select Metzger</v>
      </c>
      <c r="H28" s="344"/>
      <c r="I28" s="343" t="str">
        <f>G9</f>
        <v>FC Edmonds Crew</v>
      </c>
      <c r="J28" s="343"/>
      <c r="K28" s="64">
        <v>1</v>
      </c>
      <c r="L28" s="64" t="s">
        <v>304</v>
      </c>
      <c r="M28" s="65"/>
      <c r="N28" s="41"/>
    </row>
    <row r="29" spans="1:14" ht="14.15" customHeight="1">
      <c r="A29" s="36"/>
      <c r="B29" s="51"/>
      <c r="C29" s="61">
        <v>42196</v>
      </c>
      <c r="D29" s="62">
        <v>0.85416666666666663</v>
      </c>
      <c r="E29" s="63">
        <v>2</v>
      </c>
      <c r="F29" s="63">
        <v>2</v>
      </c>
      <c r="G29" s="343" t="str">
        <f>C9</f>
        <v>SU Shoreline G00 Blue</v>
      </c>
      <c r="H29" s="344"/>
      <c r="I29" s="343" t="str">
        <f>G10</f>
        <v>SU NE G00 Blue</v>
      </c>
      <c r="J29" s="343"/>
      <c r="K29" s="64">
        <v>0</v>
      </c>
      <c r="L29" s="64" t="s">
        <v>302</v>
      </c>
      <c r="M29" s="65"/>
      <c r="N29" s="41"/>
    </row>
    <row r="30" spans="1:14" ht="6.75" customHeight="1">
      <c r="A30" s="36"/>
      <c r="B30" s="51"/>
      <c r="C30" s="66"/>
      <c r="D30" s="67"/>
      <c r="E30" s="68"/>
      <c r="F30" s="68"/>
      <c r="G30" s="69"/>
      <c r="H30" s="70"/>
      <c r="I30" s="69"/>
      <c r="J30" s="69"/>
      <c r="K30" s="71"/>
      <c r="L30" s="71"/>
      <c r="M30" s="65"/>
      <c r="N30" s="41"/>
    </row>
    <row r="31" spans="1:14" ht="14.15" customHeight="1">
      <c r="A31" s="36"/>
      <c r="B31" s="51"/>
      <c r="C31" s="61">
        <v>42197</v>
      </c>
      <c r="D31" s="62">
        <v>0.38541666666666669</v>
      </c>
      <c r="E31" s="63">
        <v>2</v>
      </c>
      <c r="F31" s="63">
        <v>1</v>
      </c>
      <c r="G31" s="343" t="str">
        <f>C8</f>
        <v>Breakers G00 Puzio</v>
      </c>
      <c r="H31" s="344"/>
      <c r="I31" s="343" t="str">
        <f>C9</f>
        <v>SU Shoreline G00 Blue</v>
      </c>
      <c r="J31" s="343"/>
      <c r="K31" s="64">
        <v>0</v>
      </c>
      <c r="L31" s="64" t="s">
        <v>302</v>
      </c>
      <c r="M31" s="65"/>
      <c r="N31" s="41"/>
    </row>
    <row r="32" spans="1:14" ht="14.15" customHeight="1">
      <c r="A32" s="36"/>
      <c r="B32" s="51"/>
      <c r="C32" s="66"/>
      <c r="D32" s="67"/>
      <c r="E32" s="68"/>
      <c r="F32" s="68"/>
      <c r="G32" s="69"/>
      <c r="H32" s="70"/>
      <c r="I32" s="69"/>
      <c r="J32" s="69"/>
      <c r="K32" s="71"/>
      <c r="L32" s="71"/>
      <c r="M32" s="65"/>
      <c r="N32" s="41"/>
    </row>
    <row r="33" spans="1:14" ht="14.15" customHeight="1">
      <c r="A33" s="36"/>
      <c r="B33" s="51"/>
      <c r="C33" s="61">
        <v>42197</v>
      </c>
      <c r="D33" s="62">
        <v>0.55208333333333337</v>
      </c>
      <c r="E33" s="63">
        <v>3</v>
      </c>
      <c r="F33" s="63"/>
      <c r="G33" s="343" t="s">
        <v>307</v>
      </c>
      <c r="H33" s="344"/>
      <c r="I33" s="343" t="s">
        <v>308</v>
      </c>
      <c r="J33" s="343"/>
      <c r="K33" s="64"/>
      <c r="L33" s="64" t="s">
        <v>309</v>
      </c>
      <c r="M33" s="65"/>
      <c r="N33" s="41"/>
    </row>
    <row r="34" spans="1:14" ht="14.15" customHeight="1">
      <c r="A34" s="36"/>
      <c r="B34" s="51"/>
      <c r="C34" s="61">
        <v>42197</v>
      </c>
      <c r="D34" s="62">
        <v>0.55208333333333337</v>
      </c>
      <c r="E34" s="63">
        <v>4</v>
      </c>
      <c r="F34" s="63"/>
      <c r="G34" s="343" t="s">
        <v>310</v>
      </c>
      <c r="H34" s="344"/>
      <c r="I34" s="343" t="s">
        <v>311</v>
      </c>
      <c r="J34" s="343"/>
      <c r="K34" s="64"/>
      <c r="L34" s="64" t="s">
        <v>309</v>
      </c>
      <c r="M34" s="65"/>
      <c r="N34" s="41"/>
    </row>
    <row r="35" spans="1:14" ht="6.75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5" customHeight="1">
      <c r="A36" s="36"/>
      <c r="B36" s="51"/>
      <c r="C36" s="61">
        <v>42197</v>
      </c>
      <c r="D36" s="62">
        <v>0.72916666666666663</v>
      </c>
      <c r="E36" s="63">
        <v>2</v>
      </c>
      <c r="F36" s="63"/>
      <c r="G36" s="343" t="s">
        <v>312</v>
      </c>
      <c r="H36" s="344"/>
      <c r="I36" s="343" t="s">
        <v>313</v>
      </c>
      <c r="J36" s="343"/>
      <c r="K36" s="64"/>
      <c r="L36" s="64" t="s">
        <v>314</v>
      </c>
      <c r="M36" s="65"/>
      <c r="N36" s="41"/>
    </row>
    <row r="37" spans="1:14" ht="14.15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5" customHeight="1">
      <c r="A38" s="36"/>
      <c r="B38" s="51"/>
      <c r="C38" s="376" t="s">
        <v>315</v>
      </c>
      <c r="D38" s="376"/>
      <c r="E38" s="376"/>
      <c r="F38" s="257" t="s">
        <v>316</v>
      </c>
      <c r="G38" s="258" t="s">
        <v>317</v>
      </c>
      <c r="H38" s="259" t="s">
        <v>318</v>
      </c>
      <c r="I38" s="258" t="s">
        <v>319</v>
      </c>
      <c r="J38" s="259" t="s">
        <v>320</v>
      </c>
      <c r="K38" s="380" t="s">
        <v>321</v>
      </c>
      <c r="L38" s="381"/>
      <c r="M38" s="43"/>
      <c r="N38" s="41"/>
    </row>
    <row r="39" spans="1:14" ht="14.15" customHeight="1">
      <c r="A39" s="36"/>
      <c r="B39" s="51"/>
      <c r="C39" s="340" t="str">
        <f>C8</f>
        <v>Breakers G00 Puzio</v>
      </c>
      <c r="D39" s="340"/>
      <c r="E39" s="340"/>
      <c r="F39" s="75">
        <v>8</v>
      </c>
      <c r="G39" s="76">
        <v>9</v>
      </c>
      <c r="H39" s="76">
        <v>8</v>
      </c>
      <c r="I39" s="76"/>
      <c r="J39" s="76"/>
      <c r="K39" s="378">
        <v>25</v>
      </c>
      <c r="L39" s="379"/>
      <c r="M39" s="43"/>
      <c r="N39" s="41"/>
    </row>
    <row r="40" spans="1:14" ht="14.15" customHeight="1">
      <c r="A40" s="36"/>
      <c r="B40" s="51"/>
      <c r="C40" s="340" t="str">
        <f>C9</f>
        <v>SU Shoreline G00 Blue</v>
      </c>
      <c r="D40" s="340"/>
      <c r="E40" s="340"/>
      <c r="F40" s="75">
        <v>8</v>
      </c>
      <c r="G40" s="76">
        <v>9</v>
      </c>
      <c r="H40" s="76">
        <v>0</v>
      </c>
      <c r="I40" s="76"/>
      <c r="J40" s="76"/>
      <c r="K40" s="378">
        <v>17</v>
      </c>
      <c r="L40" s="379"/>
      <c r="M40" s="43"/>
      <c r="N40" s="41"/>
    </row>
    <row r="41" spans="1:14" ht="14.15" customHeight="1">
      <c r="A41" s="36"/>
      <c r="B41" s="51"/>
      <c r="C41" s="340" t="str">
        <f>C10</f>
        <v>Emerald City FC F00</v>
      </c>
      <c r="D41" s="340"/>
      <c r="E41" s="340"/>
      <c r="F41" s="75">
        <v>4</v>
      </c>
      <c r="G41" s="76">
        <v>0</v>
      </c>
      <c r="H41" s="76">
        <v>1</v>
      </c>
      <c r="I41" s="76"/>
      <c r="J41" s="76"/>
      <c r="K41" s="378">
        <v>5</v>
      </c>
      <c r="L41" s="379"/>
      <c r="M41" s="43"/>
      <c r="N41" s="41"/>
    </row>
    <row r="42" spans="1:14" ht="8.15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5" customHeight="1">
      <c r="A43" s="36"/>
      <c r="B43" s="51"/>
      <c r="C43" s="376" t="s">
        <v>26</v>
      </c>
      <c r="D43" s="376"/>
      <c r="E43" s="376"/>
      <c r="F43" s="257" t="s">
        <v>316</v>
      </c>
      <c r="G43" s="258" t="s">
        <v>317</v>
      </c>
      <c r="H43" s="259" t="s">
        <v>318</v>
      </c>
      <c r="I43" s="258" t="s">
        <v>319</v>
      </c>
      <c r="J43" s="259" t="s">
        <v>320</v>
      </c>
      <c r="K43" s="380" t="s">
        <v>321</v>
      </c>
      <c r="L43" s="381"/>
      <c r="M43" s="43"/>
      <c r="N43" s="41"/>
    </row>
    <row r="44" spans="1:14" ht="14.15" customHeight="1">
      <c r="A44" s="36"/>
      <c r="B44" s="51"/>
      <c r="C44" s="340" t="str">
        <f>G8</f>
        <v>Crossfire Select Metzger</v>
      </c>
      <c r="D44" s="340"/>
      <c r="E44" s="340"/>
      <c r="F44" s="76">
        <v>4</v>
      </c>
      <c r="G44" s="76">
        <v>1</v>
      </c>
      <c r="H44" s="76">
        <v>0</v>
      </c>
      <c r="I44" s="76"/>
      <c r="J44" s="76"/>
      <c r="K44" s="378">
        <v>5</v>
      </c>
      <c r="L44" s="379"/>
      <c r="M44" s="43"/>
      <c r="N44" s="41"/>
    </row>
    <row r="45" spans="1:14" ht="14.15" customHeight="1">
      <c r="A45" s="36"/>
      <c r="B45" s="51"/>
      <c r="C45" s="340" t="str">
        <f>G9</f>
        <v>FC Edmonds Crew</v>
      </c>
      <c r="D45" s="340"/>
      <c r="E45" s="340"/>
      <c r="F45" s="76">
        <v>8</v>
      </c>
      <c r="G45" s="76">
        <v>0</v>
      </c>
      <c r="H45" s="76">
        <v>8</v>
      </c>
      <c r="I45" s="76"/>
      <c r="J45" s="76"/>
      <c r="K45" s="378">
        <v>16</v>
      </c>
      <c r="L45" s="379"/>
      <c r="M45" s="43"/>
      <c r="N45" s="41"/>
    </row>
    <row r="46" spans="1:14" ht="14.15" customHeight="1">
      <c r="A46" s="36"/>
      <c r="B46" s="51"/>
      <c r="C46" s="340" t="str">
        <f>G10</f>
        <v>SU NE G00 Blue</v>
      </c>
      <c r="D46" s="340"/>
      <c r="E46" s="340"/>
      <c r="F46" s="76">
        <v>1</v>
      </c>
      <c r="G46" s="76">
        <v>8</v>
      </c>
      <c r="H46" s="76">
        <v>0</v>
      </c>
      <c r="I46" s="76"/>
      <c r="J46" s="76"/>
      <c r="K46" s="378">
        <v>9</v>
      </c>
      <c r="L46" s="379"/>
      <c r="M46" s="43"/>
      <c r="N46" s="41"/>
    </row>
    <row r="47" spans="1:14" ht="8.15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5" customHeight="1">
      <c r="A48" s="36"/>
      <c r="B48" s="51"/>
      <c r="C48" s="376" t="s">
        <v>27</v>
      </c>
      <c r="D48" s="376"/>
      <c r="E48" s="376"/>
      <c r="F48" s="257" t="s">
        <v>316</v>
      </c>
      <c r="G48" s="258" t="s">
        <v>317</v>
      </c>
      <c r="H48" s="259" t="s">
        <v>318</v>
      </c>
      <c r="I48" s="258" t="s">
        <v>319</v>
      </c>
      <c r="J48" s="259" t="s">
        <v>320</v>
      </c>
      <c r="K48" s="380" t="s">
        <v>321</v>
      </c>
      <c r="L48" s="381"/>
      <c r="M48" s="43"/>
      <c r="N48" s="41"/>
    </row>
    <row r="49" spans="1:14" ht="14.15" customHeight="1">
      <c r="A49" s="36"/>
      <c r="B49" s="51"/>
      <c r="C49" s="340" t="str">
        <f>K8</f>
        <v>NK Storm</v>
      </c>
      <c r="D49" s="340"/>
      <c r="E49" s="340"/>
      <c r="F49" s="76">
        <v>8</v>
      </c>
      <c r="G49" s="76">
        <v>4</v>
      </c>
      <c r="H49" s="76">
        <v>5</v>
      </c>
      <c r="I49" s="76"/>
      <c r="J49" s="76"/>
      <c r="K49" s="378">
        <v>17</v>
      </c>
      <c r="L49" s="379"/>
      <c r="M49" s="43"/>
      <c r="N49" s="41"/>
    </row>
    <row r="50" spans="1:14" ht="14.15" customHeight="1">
      <c r="A50" s="36"/>
      <c r="B50" s="51"/>
      <c r="C50" s="340" t="str">
        <f>K9</f>
        <v>FC Spokane Grey ORWICK</v>
      </c>
      <c r="D50" s="340"/>
      <c r="E50" s="340"/>
      <c r="F50" s="76">
        <v>0</v>
      </c>
      <c r="G50" s="76">
        <v>0</v>
      </c>
      <c r="H50" s="76">
        <v>0</v>
      </c>
      <c r="I50" s="76"/>
      <c r="J50" s="76"/>
      <c r="K50" s="378">
        <v>0</v>
      </c>
      <c r="L50" s="379"/>
      <c r="M50" s="43"/>
      <c r="N50" s="41"/>
    </row>
    <row r="51" spans="1:14" ht="14.15" customHeight="1">
      <c r="A51" s="36"/>
      <c r="B51" s="51"/>
      <c r="C51" s="340" t="str">
        <f>K10</f>
        <v>Crossfire Select Habash</v>
      </c>
      <c r="D51" s="340"/>
      <c r="E51" s="340"/>
      <c r="F51" s="76">
        <v>8</v>
      </c>
      <c r="G51" s="76">
        <v>10</v>
      </c>
      <c r="H51" s="76">
        <v>5</v>
      </c>
      <c r="I51" s="76"/>
      <c r="J51" s="76"/>
      <c r="K51" s="378">
        <v>23</v>
      </c>
      <c r="L51" s="379"/>
      <c r="M51" s="43"/>
      <c r="N51" s="41"/>
    </row>
    <row r="52" spans="1:14" ht="14.15" customHeight="1">
      <c r="A52" s="36"/>
      <c r="B52" s="51"/>
      <c r="C52" s="340" t="str">
        <f>K11</f>
        <v>SU G00 West Blue</v>
      </c>
      <c r="D52" s="340"/>
      <c r="E52" s="340"/>
      <c r="F52" s="76">
        <v>0</v>
      </c>
      <c r="G52" s="76">
        <v>4</v>
      </c>
      <c r="H52" s="76">
        <v>10</v>
      </c>
      <c r="I52" s="76"/>
      <c r="J52" s="76"/>
      <c r="K52" s="378">
        <v>14</v>
      </c>
      <c r="L52" s="379"/>
      <c r="M52" s="43"/>
      <c r="N52" s="41"/>
    </row>
    <row r="53" spans="1:14" ht="14.15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5" customHeight="1">
      <c r="A54" s="36"/>
      <c r="B54" s="51"/>
      <c r="C54" s="79"/>
      <c r="D54" s="80" t="s">
        <v>324</v>
      </c>
      <c r="E54" s="79"/>
      <c r="F54" s="79"/>
      <c r="G54" s="79"/>
      <c r="H54" s="79"/>
      <c r="I54" s="79"/>
      <c r="J54" s="79"/>
      <c r="K54" s="79"/>
      <c r="L54" s="79"/>
      <c r="M54" s="43"/>
      <c r="N54" s="41"/>
    </row>
    <row r="55" spans="1:14" ht="10.5" customHeight="1">
      <c r="A55" s="36"/>
      <c r="B55" s="51"/>
      <c r="C55" s="81"/>
      <c r="D55" s="82"/>
      <c r="E55" s="377" t="s">
        <v>616</v>
      </c>
      <c r="F55" s="377"/>
      <c r="G55" s="377"/>
      <c r="H55" s="377"/>
      <c r="I55" s="377"/>
      <c r="J55" s="377"/>
      <c r="K55" s="377"/>
      <c r="L55" s="79"/>
      <c r="M55" s="43"/>
      <c r="N55" s="41"/>
    </row>
    <row r="56" spans="1:14" ht="5.25" customHeight="1">
      <c r="A56" s="36"/>
      <c r="B56" s="51"/>
      <c r="C56" s="81"/>
      <c r="D56" s="82"/>
      <c r="E56" s="221"/>
      <c r="F56" s="221"/>
      <c r="G56" s="221"/>
      <c r="H56" s="221"/>
      <c r="I56" s="221"/>
      <c r="J56" s="221"/>
      <c r="K56" s="221"/>
      <c r="L56" s="79"/>
      <c r="M56" s="43"/>
      <c r="N56" s="41"/>
    </row>
    <row r="57" spans="1:14" ht="14.15" customHeight="1">
      <c r="A57" s="36"/>
      <c r="B57" s="51"/>
      <c r="C57" s="81"/>
      <c r="D57" s="82" t="s">
        <v>326</v>
      </c>
      <c r="E57" s="79"/>
      <c r="F57" s="79"/>
      <c r="G57" s="79"/>
      <c r="H57" s="79"/>
      <c r="I57" s="79"/>
      <c r="J57" s="79"/>
      <c r="K57" s="79"/>
      <c r="L57" s="79"/>
      <c r="M57" s="43"/>
      <c r="N57" s="41"/>
    </row>
    <row r="58" spans="1:14" ht="11.25" customHeight="1">
      <c r="A58" s="36"/>
      <c r="B58" s="51"/>
      <c r="C58" s="81"/>
      <c r="D58" s="82"/>
      <c r="E58" s="377" t="s">
        <v>617</v>
      </c>
      <c r="F58" s="377"/>
      <c r="G58" s="377"/>
      <c r="H58" s="377"/>
      <c r="I58" s="377"/>
      <c r="J58" s="377"/>
      <c r="K58" s="377"/>
      <c r="L58" s="79"/>
      <c r="M58" s="43"/>
      <c r="N58" s="41"/>
    </row>
    <row r="59" spans="1:14" ht="10.5" customHeight="1">
      <c r="A59" s="36"/>
      <c r="B59" s="51"/>
      <c r="C59" s="81"/>
      <c r="D59" s="82"/>
      <c r="E59" s="221"/>
      <c r="F59" s="221"/>
      <c r="G59" s="221"/>
      <c r="H59" s="221"/>
      <c r="I59" s="221"/>
      <c r="J59" s="221"/>
      <c r="K59" s="221"/>
      <c r="L59" s="79"/>
      <c r="M59" s="43"/>
      <c r="N59" s="41"/>
    </row>
    <row r="60" spans="1:14" ht="14.15" customHeight="1">
      <c r="A60" s="36"/>
      <c r="B60" s="51"/>
      <c r="C60" s="81"/>
      <c r="D60" s="82" t="s">
        <v>314</v>
      </c>
      <c r="E60" s="79"/>
      <c r="F60" s="79"/>
      <c r="G60" s="79"/>
      <c r="H60" s="79"/>
      <c r="I60" s="79"/>
      <c r="J60" s="79"/>
      <c r="K60" s="79"/>
      <c r="L60" s="79"/>
      <c r="M60" s="43"/>
      <c r="N60" s="41"/>
    </row>
    <row r="61" spans="1:14" ht="10.5" customHeight="1">
      <c r="A61" s="36"/>
      <c r="B61" s="51"/>
      <c r="C61" s="81"/>
      <c r="D61" s="83"/>
      <c r="E61" s="377" t="s">
        <v>635</v>
      </c>
      <c r="F61" s="377"/>
      <c r="G61" s="377"/>
      <c r="H61" s="377"/>
      <c r="I61" s="377"/>
      <c r="J61" s="377"/>
      <c r="K61" s="377"/>
      <c r="L61" s="79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>
      <c r="A71" s="36"/>
      <c r="B71" s="4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3"/>
      <c r="N71" s="41"/>
    </row>
    <row r="72" spans="1:14">
      <c r="A72" s="36"/>
      <c r="B72" s="42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3"/>
      <c r="N72" s="41"/>
    </row>
    <row r="73" spans="1:14" ht="13.5" thickBot="1">
      <c r="A73" s="36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41"/>
    </row>
    <row r="74" spans="1:14" ht="29.15" customHeight="1" thickTop="1" thickBot="1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90"/>
    </row>
    <row r="75" spans="1:14" ht="13.5" thickTop="1"/>
  </sheetData>
  <mergeCells count="82">
    <mergeCell ref="C45:E45"/>
    <mergeCell ref="C46:E46"/>
    <mergeCell ref="C48:E48"/>
    <mergeCell ref="C49:E49"/>
    <mergeCell ref="C50:E50"/>
    <mergeCell ref="K46:L46"/>
    <mergeCell ref="E58:K58"/>
    <mergeCell ref="E61:K61"/>
    <mergeCell ref="C52:E52"/>
    <mergeCell ref="E55:K55"/>
    <mergeCell ref="C51:E51"/>
    <mergeCell ref="K48:L48"/>
    <mergeCell ref="K49:L49"/>
    <mergeCell ref="K50:L50"/>
    <mergeCell ref="K51:L51"/>
    <mergeCell ref="K52:L52"/>
    <mergeCell ref="K40:L40"/>
    <mergeCell ref="K41:L41"/>
    <mergeCell ref="K43:L43"/>
    <mergeCell ref="K44:L44"/>
    <mergeCell ref="K45:L45"/>
    <mergeCell ref="C44:E44"/>
    <mergeCell ref="G33:H33"/>
    <mergeCell ref="I33:J33"/>
    <mergeCell ref="G34:H34"/>
    <mergeCell ref="I34:J34"/>
    <mergeCell ref="G36:H36"/>
    <mergeCell ref="I36:J36"/>
    <mergeCell ref="C38:E38"/>
    <mergeCell ref="C39:E39"/>
    <mergeCell ref="C40:E40"/>
    <mergeCell ref="C41:E41"/>
    <mergeCell ref="C43:E43"/>
    <mergeCell ref="K38:L38"/>
    <mergeCell ref="K39:L39"/>
    <mergeCell ref="G17:H17"/>
    <mergeCell ref="I17:J17"/>
    <mergeCell ref="G15:H15"/>
    <mergeCell ref="I15:J15"/>
    <mergeCell ref="G22:H22"/>
    <mergeCell ref="I22:J22"/>
    <mergeCell ref="G19:H19"/>
    <mergeCell ref="I19:J19"/>
    <mergeCell ref="G23:H23"/>
    <mergeCell ref="I23:J23"/>
    <mergeCell ref="G20:H20"/>
    <mergeCell ref="I20:J20"/>
    <mergeCell ref="G21:H21"/>
    <mergeCell ref="I21:J21"/>
    <mergeCell ref="G29:H29"/>
    <mergeCell ref="I29:J29"/>
    <mergeCell ref="G31:H31"/>
    <mergeCell ref="I31:J31"/>
    <mergeCell ref="G14:H14"/>
    <mergeCell ref="I14:J14"/>
    <mergeCell ref="G16:H16"/>
    <mergeCell ref="I16:J16"/>
    <mergeCell ref="G27:H27"/>
    <mergeCell ref="I27:J27"/>
    <mergeCell ref="G28:H28"/>
    <mergeCell ref="I28:J28"/>
    <mergeCell ref="G25:H25"/>
    <mergeCell ref="I25:J25"/>
    <mergeCell ref="G26:H26"/>
    <mergeCell ref="I26:J26"/>
    <mergeCell ref="C10:D10"/>
    <mergeCell ref="G10:H10"/>
    <mergeCell ref="K10:L10"/>
    <mergeCell ref="K11:L11"/>
    <mergeCell ref="G13:H13"/>
    <mergeCell ref="I13:J13"/>
    <mergeCell ref="C8:D8"/>
    <mergeCell ref="G8:H8"/>
    <mergeCell ref="K8:L8"/>
    <mergeCell ref="C9:D9"/>
    <mergeCell ref="G9:H9"/>
    <mergeCell ref="K9:L9"/>
    <mergeCell ref="C3:L5"/>
    <mergeCell ref="C7:D7"/>
    <mergeCell ref="G7:H7"/>
    <mergeCell ref="K7:L7"/>
    <mergeCell ref="C2:L2"/>
  </mergeCells>
  <phoneticPr fontId="44" type="noConversion"/>
  <printOptions horizontalCentered="1" verticalCentered="1"/>
  <pageMargins left="0.5" right="0.5" top="0.5" bottom="0.5" header="0" footer="0"/>
  <pageSetup paperSize="3" scale="65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workbookViewId="0">
      <selection activeCell="O31" sqref="O31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5" customHeight="1" thickTop="1">
      <c r="A2" s="36"/>
      <c r="B2" s="37"/>
      <c r="C2" s="371" t="s">
        <v>586</v>
      </c>
      <c r="D2" s="371"/>
      <c r="E2" s="371"/>
      <c r="F2" s="371"/>
      <c r="G2" s="371"/>
      <c r="H2" s="371"/>
      <c r="I2" s="371"/>
      <c r="J2" s="371"/>
      <c r="K2" s="371"/>
      <c r="L2" s="371"/>
      <c r="M2" s="13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7.25" customHeight="1">
      <c r="A7" s="36"/>
      <c r="B7" s="42"/>
      <c r="C7" s="424" t="s">
        <v>598</v>
      </c>
      <c r="D7" s="424"/>
      <c r="E7" s="424"/>
      <c r="F7" s="424"/>
      <c r="G7" s="424"/>
      <c r="H7" s="424"/>
      <c r="I7" s="424"/>
      <c r="J7" s="424"/>
      <c r="K7" s="424"/>
      <c r="L7" s="424"/>
      <c r="M7" s="43"/>
      <c r="N7" s="41"/>
    </row>
    <row r="8" spans="1:14" ht="9.75" customHeight="1">
      <c r="A8" s="36"/>
      <c r="B8" s="42"/>
      <c r="C8" s="44"/>
      <c r="D8" s="44"/>
      <c r="E8" s="44"/>
      <c r="F8" s="44"/>
      <c r="G8" s="44"/>
      <c r="H8" s="44"/>
      <c r="I8" s="44"/>
      <c r="J8" s="44"/>
      <c r="K8" s="44"/>
      <c r="L8" s="44"/>
      <c r="M8" s="43"/>
      <c r="N8" s="41"/>
    </row>
    <row r="9" spans="1:14" ht="18" customHeight="1">
      <c r="A9" s="36"/>
      <c r="B9" s="42"/>
      <c r="C9" s="44"/>
      <c r="D9" s="44"/>
      <c r="E9" s="44"/>
      <c r="F9" s="382" t="s">
        <v>591</v>
      </c>
      <c r="G9" s="419"/>
      <c r="H9" s="419"/>
      <c r="I9" s="420"/>
      <c r="J9" s="44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44"/>
      <c r="F10" s="345" t="s">
        <v>492</v>
      </c>
      <c r="G10" s="346"/>
      <c r="H10" s="345" t="s">
        <v>175</v>
      </c>
      <c r="I10" s="346"/>
      <c r="J10" s="44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44"/>
      <c r="F11" s="345" t="s">
        <v>173</v>
      </c>
      <c r="G11" s="346"/>
      <c r="H11" s="345" t="s">
        <v>344</v>
      </c>
      <c r="I11" s="346"/>
      <c r="J11" s="44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345" t="s">
        <v>174</v>
      </c>
      <c r="G12" s="346"/>
      <c r="H12" s="345" t="s">
        <v>176</v>
      </c>
      <c r="I12" s="346"/>
      <c r="J12" s="44"/>
      <c r="K12" s="44"/>
      <c r="L12" s="44"/>
      <c r="M12" s="43"/>
      <c r="N12" s="41"/>
    </row>
    <row r="13" spans="1:14" ht="14.15" customHeight="1">
      <c r="A13" s="36"/>
      <c r="B13" s="42"/>
      <c r="C13" s="44"/>
      <c r="D13" s="44"/>
      <c r="E13" s="44"/>
      <c r="F13" s="345" t="s">
        <v>343</v>
      </c>
      <c r="G13" s="346"/>
      <c r="H13" s="345" t="s">
        <v>592</v>
      </c>
      <c r="I13" s="346"/>
      <c r="J13" s="44"/>
      <c r="K13" s="44"/>
      <c r="L13" s="44"/>
      <c r="M13" s="43"/>
      <c r="N13" s="41"/>
    </row>
    <row r="14" spans="1:14" ht="14.15" customHeight="1">
      <c r="A14" s="36"/>
      <c r="B14" s="42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3"/>
      <c r="N14" s="41"/>
    </row>
    <row r="15" spans="1:14" ht="14.15" customHeight="1">
      <c r="A15" s="36"/>
      <c r="B15" s="42"/>
      <c r="C15" s="304" t="s">
        <v>295</v>
      </c>
      <c r="D15" s="260" t="s">
        <v>296</v>
      </c>
      <c r="E15" s="304" t="s">
        <v>297</v>
      </c>
      <c r="F15" s="304" t="s">
        <v>110</v>
      </c>
      <c r="G15" s="375" t="s">
        <v>299</v>
      </c>
      <c r="H15" s="375"/>
      <c r="I15" s="375" t="s">
        <v>300</v>
      </c>
      <c r="J15" s="375"/>
      <c r="K15" s="304" t="s">
        <v>110</v>
      </c>
      <c r="L15" s="304" t="s">
        <v>301</v>
      </c>
      <c r="M15" s="43"/>
      <c r="N15" s="41"/>
    </row>
    <row r="16" spans="1:14" ht="14.15" customHeight="1">
      <c r="A16" s="36"/>
      <c r="B16" s="42"/>
      <c r="C16" s="61">
        <v>42195</v>
      </c>
      <c r="D16" s="62">
        <v>0.64583333333333337</v>
      </c>
      <c r="E16" s="63">
        <v>2</v>
      </c>
      <c r="F16" s="63">
        <v>0</v>
      </c>
      <c r="G16" s="343" t="str">
        <f>F10</f>
        <v>Kent United G99 Green</v>
      </c>
      <c r="H16" s="344"/>
      <c r="I16" s="343" t="str">
        <f>F11</f>
        <v>SU G99 Shoreline Blue</v>
      </c>
      <c r="J16" s="343"/>
      <c r="K16" s="64">
        <v>0</v>
      </c>
      <c r="L16" s="64" t="s">
        <v>526</v>
      </c>
      <c r="M16" s="43"/>
      <c r="N16" s="41"/>
    </row>
    <row r="17" spans="1:14" ht="14.15" customHeight="1">
      <c r="A17" s="36"/>
      <c r="B17" s="42"/>
      <c r="C17" s="61">
        <v>42195</v>
      </c>
      <c r="D17" s="62">
        <v>0.64583333333333337</v>
      </c>
      <c r="E17" s="63">
        <v>3</v>
      </c>
      <c r="F17" s="63">
        <v>3</v>
      </c>
      <c r="G17" s="343" t="str">
        <f>H10</f>
        <v>Crossfire Select Mallalieu</v>
      </c>
      <c r="H17" s="344"/>
      <c r="I17" s="343" t="str">
        <f>H11</f>
        <v>UPSC Rapids 99</v>
      </c>
      <c r="J17" s="343"/>
      <c r="K17" s="64">
        <v>0</v>
      </c>
      <c r="L17" s="64" t="s">
        <v>526</v>
      </c>
      <c r="M17" s="43"/>
      <c r="N17" s="41"/>
    </row>
    <row r="18" spans="1:14" ht="14.15" customHeight="1">
      <c r="A18" s="36"/>
      <c r="B18" s="42"/>
      <c r="C18" s="310">
        <v>42195</v>
      </c>
      <c r="D18" s="311">
        <v>0.85416666666666663</v>
      </c>
      <c r="E18" s="312">
        <v>11</v>
      </c>
      <c r="F18" s="313" t="s">
        <v>590</v>
      </c>
      <c r="G18" s="417" t="str">
        <f>H12</f>
        <v>SU NE G99 Blue</v>
      </c>
      <c r="H18" s="418"/>
      <c r="I18" s="417" t="s">
        <v>593</v>
      </c>
      <c r="J18" s="417"/>
      <c r="K18" s="313" t="s">
        <v>590</v>
      </c>
      <c r="L18" s="64" t="s">
        <v>526</v>
      </c>
      <c r="M18" s="43"/>
      <c r="N18" s="41"/>
    </row>
    <row r="19" spans="1:14" ht="6.75" customHeight="1">
      <c r="A19" s="36"/>
      <c r="B19" s="42"/>
      <c r="C19" s="132"/>
      <c r="D19" s="133"/>
      <c r="E19" s="134"/>
      <c r="F19" s="134"/>
      <c r="G19" s="135"/>
      <c r="H19" s="77"/>
      <c r="I19" s="135"/>
      <c r="J19" s="135"/>
      <c r="K19" s="136"/>
      <c r="L19" s="136"/>
      <c r="M19" s="43"/>
      <c r="N19" s="41"/>
    </row>
    <row r="20" spans="1:14" ht="14.15" customHeight="1">
      <c r="A20" s="36"/>
      <c r="B20" s="42"/>
      <c r="C20" s="61">
        <v>42196</v>
      </c>
      <c r="D20" s="62">
        <v>0.54166666666666663</v>
      </c>
      <c r="E20" s="63">
        <v>1</v>
      </c>
      <c r="F20" s="63">
        <v>3</v>
      </c>
      <c r="G20" s="343" t="str">
        <f>F13</f>
        <v>SSC Shadow Elite 99</v>
      </c>
      <c r="H20" s="344"/>
      <c r="I20" s="343" t="str">
        <f>F12</f>
        <v>SU South G99 Blue</v>
      </c>
      <c r="J20" s="343"/>
      <c r="K20" s="64">
        <v>0</v>
      </c>
      <c r="L20" s="64" t="s">
        <v>526</v>
      </c>
      <c r="M20" s="43"/>
      <c r="N20" s="41"/>
    </row>
    <row r="21" spans="1:14" ht="14.15" customHeight="1">
      <c r="A21" s="36"/>
      <c r="B21" s="42"/>
      <c r="C21" s="61">
        <v>42196</v>
      </c>
      <c r="D21" s="62">
        <v>0.54166666666666663</v>
      </c>
      <c r="E21" s="63">
        <v>11</v>
      </c>
      <c r="F21" s="63">
        <v>1</v>
      </c>
      <c r="G21" s="392" t="str">
        <f>H12</f>
        <v>SU NE G99 Blue</v>
      </c>
      <c r="H21" s="393"/>
      <c r="I21" s="392" t="str">
        <f>F11</f>
        <v>SU G99 Shoreline Blue</v>
      </c>
      <c r="J21" s="392"/>
      <c r="K21" s="64">
        <v>1</v>
      </c>
      <c r="L21" s="64" t="s">
        <v>526</v>
      </c>
      <c r="M21" s="43"/>
      <c r="N21" s="41"/>
    </row>
    <row r="22" spans="1:14" ht="14.15" customHeight="1">
      <c r="A22" s="36"/>
      <c r="B22" s="42"/>
      <c r="C22" s="61">
        <v>42196</v>
      </c>
      <c r="D22" s="62">
        <v>0.69791666666666663</v>
      </c>
      <c r="E22" s="63">
        <v>3</v>
      </c>
      <c r="F22" s="63">
        <v>0</v>
      </c>
      <c r="G22" s="343" t="str">
        <f>H11</f>
        <v>UPSC Rapids 99</v>
      </c>
      <c r="H22" s="344"/>
      <c r="I22" s="392" t="str">
        <f>F10</f>
        <v>Kent United G99 Green</v>
      </c>
      <c r="J22" s="392"/>
      <c r="K22" s="137" t="s">
        <v>604</v>
      </c>
      <c r="L22" s="64" t="s">
        <v>526</v>
      </c>
      <c r="M22" s="43"/>
      <c r="N22" s="41"/>
    </row>
    <row r="23" spans="1:14" ht="14.15" customHeight="1">
      <c r="A23" s="36"/>
      <c r="B23" s="42"/>
      <c r="C23" s="61">
        <v>42196</v>
      </c>
      <c r="D23" s="62">
        <v>0.69791666666666663</v>
      </c>
      <c r="E23" s="63">
        <v>4</v>
      </c>
      <c r="F23" s="63">
        <v>0</v>
      </c>
      <c r="G23" s="343" t="str">
        <f>H12</f>
        <v>SU NE G99 Blue</v>
      </c>
      <c r="H23" s="344"/>
      <c r="I23" s="343" t="str">
        <f>H10</f>
        <v>Crossfire Select Mallalieu</v>
      </c>
      <c r="J23" s="343"/>
      <c r="K23" s="64">
        <v>6</v>
      </c>
      <c r="L23" s="64" t="s">
        <v>526</v>
      </c>
      <c r="M23" s="43"/>
      <c r="N23" s="41"/>
    </row>
    <row r="24" spans="1:14" ht="6.75" customHeight="1">
      <c r="A24" s="36"/>
      <c r="B24" s="42"/>
      <c r="C24" s="132"/>
      <c r="D24" s="133"/>
      <c r="E24" s="134"/>
      <c r="F24" s="134"/>
      <c r="G24" s="135"/>
      <c r="H24" s="138"/>
      <c r="I24" s="135"/>
      <c r="J24" s="135"/>
      <c r="K24" s="136"/>
      <c r="L24" s="136"/>
      <c r="M24" s="43"/>
      <c r="N24" s="41"/>
    </row>
    <row r="25" spans="1:14" ht="14.15" customHeight="1">
      <c r="A25" s="36"/>
      <c r="B25" s="42"/>
      <c r="C25" s="61">
        <v>42196</v>
      </c>
      <c r="D25" s="249">
        <v>0.80208333333333337</v>
      </c>
      <c r="E25" s="63">
        <v>11</v>
      </c>
      <c r="F25" s="63">
        <v>1</v>
      </c>
      <c r="G25" s="392" t="str">
        <f>F11</f>
        <v>SU G99 Shoreline Blue</v>
      </c>
      <c r="H25" s="393"/>
      <c r="I25" s="392" t="str">
        <f>F13</f>
        <v>SSC Shadow Elite 99</v>
      </c>
      <c r="J25" s="392"/>
      <c r="K25" s="64">
        <v>0</v>
      </c>
      <c r="L25" s="64" t="s">
        <v>526</v>
      </c>
      <c r="M25" s="43"/>
      <c r="N25" s="41"/>
    </row>
    <row r="26" spans="1:14" ht="14.15" customHeight="1">
      <c r="A26" s="36"/>
      <c r="B26" s="42"/>
      <c r="C26" s="61">
        <v>42196</v>
      </c>
      <c r="D26" s="249">
        <v>0.85416666666666663</v>
      </c>
      <c r="E26" s="63">
        <v>11</v>
      </c>
      <c r="F26" s="63">
        <v>4</v>
      </c>
      <c r="G26" s="392" t="str">
        <f>F10</f>
        <v>Kent United G99 Green</v>
      </c>
      <c r="H26" s="393"/>
      <c r="I26" s="392" t="str">
        <f>F12</f>
        <v>SU South G99 Blue</v>
      </c>
      <c r="J26" s="392"/>
      <c r="K26" s="64">
        <v>0</v>
      </c>
      <c r="L26" s="64" t="s">
        <v>526</v>
      </c>
      <c r="M26" s="43"/>
      <c r="N26" s="41"/>
    </row>
    <row r="27" spans="1:14" ht="6.75" customHeight="1">
      <c r="A27" s="36"/>
      <c r="B27" s="42"/>
      <c r="C27" s="132"/>
      <c r="D27" s="133"/>
      <c r="E27" s="134"/>
      <c r="F27" s="134"/>
      <c r="G27" s="135"/>
      <c r="H27" s="77"/>
      <c r="I27" s="135"/>
      <c r="J27" s="135"/>
      <c r="K27" s="136"/>
      <c r="L27" s="136"/>
      <c r="M27" s="43"/>
      <c r="N27" s="41"/>
    </row>
    <row r="28" spans="1:14" ht="14.15" customHeight="1">
      <c r="A28" s="36"/>
      <c r="B28" s="42"/>
      <c r="C28" s="61">
        <v>42197</v>
      </c>
      <c r="D28" s="62">
        <v>0.4375</v>
      </c>
      <c r="E28" s="63">
        <v>2</v>
      </c>
      <c r="F28" s="63">
        <v>0</v>
      </c>
      <c r="G28" s="422" t="str">
        <f>H11</f>
        <v>UPSC Rapids 99</v>
      </c>
      <c r="H28" s="423"/>
      <c r="I28" s="422" t="str">
        <f>H12</f>
        <v>SU NE G99 Blue</v>
      </c>
      <c r="J28" s="423"/>
      <c r="K28" s="64">
        <v>0</v>
      </c>
      <c r="L28" s="64" t="s">
        <v>526</v>
      </c>
      <c r="M28" s="43"/>
      <c r="N28" s="41"/>
    </row>
    <row r="29" spans="1:14" ht="14.15" customHeight="1">
      <c r="A29" s="36"/>
      <c r="B29" s="42"/>
      <c r="C29" s="61">
        <v>42197</v>
      </c>
      <c r="D29" s="62">
        <v>0.4375</v>
      </c>
      <c r="E29" s="63">
        <v>3</v>
      </c>
      <c r="F29" s="63">
        <v>1</v>
      </c>
      <c r="G29" s="343" t="str">
        <f>H10</f>
        <v>Crossfire Select Mallalieu</v>
      </c>
      <c r="H29" s="344"/>
      <c r="I29" s="392" t="str">
        <f>F12</f>
        <v>SU South G99 Blue</v>
      </c>
      <c r="J29" s="392"/>
      <c r="K29" s="64">
        <v>0</v>
      </c>
      <c r="L29" s="64" t="s">
        <v>526</v>
      </c>
      <c r="M29" s="43"/>
      <c r="N29" s="41"/>
    </row>
    <row r="30" spans="1:14" ht="14.15" customHeight="1">
      <c r="A30" s="36"/>
      <c r="B30" s="42"/>
      <c r="C30" s="61">
        <v>42197</v>
      </c>
      <c r="D30" s="62">
        <v>0.46875</v>
      </c>
      <c r="E30" s="63">
        <v>1</v>
      </c>
      <c r="F30" s="63">
        <v>3</v>
      </c>
      <c r="G30" s="392" t="str">
        <f>F10</f>
        <v>Kent United G99 Green</v>
      </c>
      <c r="H30" s="393"/>
      <c r="I30" s="343" t="str">
        <f>F13</f>
        <v>SSC Shadow Elite 99</v>
      </c>
      <c r="J30" s="343"/>
      <c r="K30" s="64">
        <v>0</v>
      </c>
      <c r="L30" s="64" t="s">
        <v>526</v>
      </c>
      <c r="M30" s="43"/>
      <c r="N30" s="41"/>
    </row>
    <row r="31" spans="1:14" ht="6.75" customHeight="1">
      <c r="A31" s="36"/>
      <c r="B31" s="42"/>
      <c r="C31" s="132"/>
      <c r="D31" s="133"/>
      <c r="E31" s="134"/>
      <c r="F31" s="134"/>
      <c r="G31" s="135"/>
      <c r="H31" s="138"/>
      <c r="I31" s="135"/>
      <c r="J31" s="135"/>
      <c r="K31" s="136"/>
      <c r="L31" s="136"/>
      <c r="M31" s="43"/>
      <c r="N31" s="41"/>
    </row>
    <row r="32" spans="1:14" ht="14.15" customHeight="1">
      <c r="A32" s="36"/>
      <c r="B32" s="42"/>
      <c r="C32" s="61">
        <v>42197</v>
      </c>
      <c r="D32" s="62">
        <v>0.67708333333333337</v>
      </c>
      <c r="E32" s="63">
        <v>2</v>
      </c>
      <c r="F32" s="63"/>
      <c r="G32" s="360" t="s">
        <v>594</v>
      </c>
      <c r="H32" s="344"/>
      <c r="I32" s="360" t="s">
        <v>595</v>
      </c>
      <c r="J32" s="360"/>
      <c r="K32" s="137"/>
      <c r="L32" s="64" t="s">
        <v>314</v>
      </c>
      <c r="M32" s="43"/>
      <c r="N32" s="41"/>
    </row>
    <row r="33" spans="1:14" ht="14.15" customHeight="1">
      <c r="A33" s="36"/>
      <c r="B33" s="4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3"/>
      <c r="N33" s="41"/>
    </row>
    <row r="34" spans="1:14" ht="14.15" customHeight="1">
      <c r="A34" s="36"/>
      <c r="B34" s="42"/>
      <c r="C34" s="384" t="s">
        <v>490</v>
      </c>
      <c r="D34" s="425"/>
      <c r="E34" s="385"/>
      <c r="F34" s="303" t="s">
        <v>316</v>
      </c>
      <c r="G34" s="258" t="s">
        <v>317</v>
      </c>
      <c r="H34" s="303" t="s">
        <v>318</v>
      </c>
      <c r="I34" s="303" t="s">
        <v>597</v>
      </c>
      <c r="J34" s="258" t="s">
        <v>319</v>
      </c>
      <c r="K34" s="303" t="s">
        <v>320</v>
      </c>
      <c r="L34" s="258" t="s">
        <v>321</v>
      </c>
      <c r="M34" s="43"/>
      <c r="N34" s="41"/>
    </row>
    <row r="35" spans="1:14" ht="14.15" customHeight="1">
      <c r="A35" s="36"/>
      <c r="B35" s="42"/>
      <c r="C35" s="378" t="str">
        <f>F10</f>
        <v>Kent United G99 Green</v>
      </c>
      <c r="D35" s="421"/>
      <c r="E35" s="379"/>
      <c r="F35" s="302">
        <v>4</v>
      </c>
      <c r="G35" s="302">
        <v>9</v>
      </c>
      <c r="H35" s="302">
        <v>10</v>
      </c>
      <c r="I35" s="302">
        <v>10</v>
      </c>
      <c r="J35" s="302"/>
      <c r="K35" s="302"/>
      <c r="L35" s="302">
        <v>24.75</v>
      </c>
      <c r="M35" s="43"/>
      <c r="N35" s="41"/>
    </row>
    <row r="36" spans="1:14" ht="14.15" customHeight="1">
      <c r="A36" s="36"/>
      <c r="B36" s="42"/>
      <c r="C36" s="378" t="str">
        <f t="shared" ref="C36:C38" si="0">F11</f>
        <v>SU G99 Shoreline Blue</v>
      </c>
      <c r="D36" s="421" t="str">
        <f>F11</f>
        <v>SU G99 Shoreline Blue</v>
      </c>
      <c r="E36" s="379"/>
      <c r="F36" s="302">
        <v>4</v>
      </c>
      <c r="G36" s="302">
        <v>4</v>
      </c>
      <c r="H36" s="302">
        <v>8</v>
      </c>
      <c r="I36" s="302" t="s">
        <v>532</v>
      </c>
      <c r="J36" s="302"/>
      <c r="K36" s="302"/>
      <c r="L36" s="302">
        <v>16</v>
      </c>
      <c r="M36" s="43"/>
      <c r="N36" s="41"/>
    </row>
    <row r="37" spans="1:14" ht="14.15" customHeight="1">
      <c r="A37" s="36"/>
      <c r="B37" s="42"/>
      <c r="C37" s="378" t="str">
        <f t="shared" si="0"/>
        <v>SU South G99 Blue</v>
      </c>
      <c r="D37" s="421" t="str">
        <f>F12</f>
        <v>SU South G99 Blue</v>
      </c>
      <c r="E37" s="379"/>
      <c r="F37" s="302">
        <v>0</v>
      </c>
      <c r="G37" s="302">
        <v>0</v>
      </c>
      <c r="H37" s="302">
        <v>0</v>
      </c>
      <c r="I37" s="302" t="s">
        <v>532</v>
      </c>
      <c r="J37" s="302"/>
      <c r="K37" s="302"/>
      <c r="L37" s="302">
        <v>0</v>
      </c>
      <c r="M37" s="43"/>
      <c r="N37" s="41"/>
    </row>
    <row r="38" spans="1:14" ht="14.15" customHeight="1">
      <c r="A38" s="36"/>
      <c r="B38" s="42"/>
      <c r="C38" s="378" t="str">
        <f t="shared" si="0"/>
        <v>SSC Shadow Elite 99</v>
      </c>
      <c r="D38" s="421" t="str">
        <f>F13</f>
        <v>SSC Shadow Elite 99</v>
      </c>
      <c r="E38" s="379"/>
      <c r="F38" s="302">
        <v>10</v>
      </c>
      <c r="G38" s="302">
        <v>0</v>
      </c>
      <c r="H38" s="302">
        <v>0</v>
      </c>
      <c r="I38" s="302" t="s">
        <v>532</v>
      </c>
      <c r="J38" s="302"/>
      <c r="K38" s="302"/>
      <c r="L38" s="302">
        <v>10</v>
      </c>
      <c r="M38" s="43"/>
      <c r="N38" s="41"/>
    </row>
    <row r="39" spans="1:14" ht="14.15" customHeight="1">
      <c r="A39" s="36"/>
      <c r="B39" s="42"/>
      <c r="C39" s="378" t="str">
        <f>H10</f>
        <v>Crossfire Select Mallalieu</v>
      </c>
      <c r="D39" s="421" t="str">
        <f>H10</f>
        <v>Crossfire Select Mallalieu</v>
      </c>
      <c r="E39" s="379"/>
      <c r="F39" s="302">
        <v>10</v>
      </c>
      <c r="G39" s="302">
        <v>10</v>
      </c>
      <c r="H39" s="302">
        <v>8</v>
      </c>
      <c r="I39" s="302" t="s">
        <v>532</v>
      </c>
      <c r="J39" s="302"/>
      <c r="K39" s="302"/>
      <c r="L39" s="302">
        <v>28</v>
      </c>
      <c r="M39" s="43"/>
      <c r="N39" s="41"/>
    </row>
    <row r="40" spans="1:14" ht="14.15" customHeight="1">
      <c r="A40" s="36"/>
      <c r="B40" s="42"/>
      <c r="C40" s="378" t="str">
        <f t="shared" ref="C40:C41" si="1">H11</f>
        <v>UPSC Rapids 99</v>
      </c>
      <c r="D40" s="421" t="str">
        <f>H11</f>
        <v>UPSC Rapids 99</v>
      </c>
      <c r="E40" s="379"/>
      <c r="F40" s="302">
        <v>0</v>
      </c>
      <c r="G40" s="302">
        <v>0</v>
      </c>
      <c r="H40" s="302">
        <v>4</v>
      </c>
      <c r="I40" s="302" t="s">
        <v>532</v>
      </c>
      <c r="J40" s="302"/>
      <c r="K40" s="302"/>
      <c r="L40" s="302">
        <v>4</v>
      </c>
      <c r="M40" s="43"/>
      <c r="N40" s="41"/>
    </row>
    <row r="41" spans="1:14" ht="14.15" customHeight="1">
      <c r="A41" s="36"/>
      <c r="B41" s="42"/>
      <c r="C41" s="378" t="str">
        <f t="shared" si="1"/>
        <v>SU NE G99 Blue</v>
      </c>
      <c r="D41" s="421" t="str">
        <f>H12</f>
        <v>SU NE G99 Blue</v>
      </c>
      <c r="E41" s="379"/>
      <c r="F41" s="302">
        <v>4</v>
      </c>
      <c r="G41" s="302">
        <v>0</v>
      </c>
      <c r="H41" s="302">
        <v>4</v>
      </c>
      <c r="I41" s="302" t="s">
        <v>532</v>
      </c>
      <c r="J41" s="302"/>
      <c r="K41" s="302"/>
      <c r="L41" s="302">
        <v>8</v>
      </c>
      <c r="M41" s="43"/>
      <c r="N41" s="41"/>
    </row>
    <row r="42" spans="1:14" ht="14.15" customHeight="1">
      <c r="A42" s="36"/>
      <c r="B42" s="42"/>
      <c r="C42" s="44" t="s">
        <v>596</v>
      </c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5" customHeight="1">
      <c r="A43" s="36"/>
      <c r="B43" s="4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5" customHeight="1">
      <c r="A44" s="36"/>
      <c r="B44" s="42"/>
      <c r="C44" s="139"/>
      <c r="D44" s="140" t="s">
        <v>314</v>
      </c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 ht="14.15" customHeight="1">
      <c r="A45" s="36"/>
      <c r="B45" s="42"/>
      <c r="C45" s="139"/>
      <c r="D45" s="141"/>
      <c r="E45" s="355" t="s">
        <v>634</v>
      </c>
      <c r="F45" s="355"/>
      <c r="G45" s="355"/>
      <c r="H45" s="355"/>
      <c r="I45" s="355"/>
      <c r="J45" s="355"/>
      <c r="K45" s="355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5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49">
    <mergeCell ref="C40:E40"/>
    <mergeCell ref="C41:E41"/>
    <mergeCell ref="C7:L7"/>
    <mergeCell ref="H13:I13"/>
    <mergeCell ref="C34:E34"/>
    <mergeCell ref="C35:E35"/>
    <mergeCell ref="C36:E36"/>
    <mergeCell ref="C37:E37"/>
    <mergeCell ref="C38:E38"/>
    <mergeCell ref="I29:J29"/>
    <mergeCell ref="G22:H22"/>
    <mergeCell ref="I22:J22"/>
    <mergeCell ref="G23:H23"/>
    <mergeCell ref="I23:J23"/>
    <mergeCell ref="G26:H26"/>
    <mergeCell ref="I26:J26"/>
    <mergeCell ref="E45:K45"/>
    <mergeCell ref="F9:I9"/>
    <mergeCell ref="F10:G10"/>
    <mergeCell ref="F11:G11"/>
    <mergeCell ref="F12:G12"/>
    <mergeCell ref="F13:G13"/>
    <mergeCell ref="C39:E39"/>
    <mergeCell ref="G30:H30"/>
    <mergeCell ref="I30:J30"/>
    <mergeCell ref="G32:H32"/>
    <mergeCell ref="I32:J32"/>
    <mergeCell ref="G25:H25"/>
    <mergeCell ref="I25:J25"/>
    <mergeCell ref="G28:H28"/>
    <mergeCell ref="I28:J28"/>
    <mergeCell ref="G29:H29"/>
    <mergeCell ref="G18:H18"/>
    <mergeCell ref="I18:J18"/>
    <mergeCell ref="G20:H20"/>
    <mergeCell ref="I20:J20"/>
    <mergeCell ref="G21:H21"/>
    <mergeCell ref="I21:J21"/>
    <mergeCell ref="G15:H15"/>
    <mergeCell ref="I15:J15"/>
    <mergeCell ref="G16:H16"/>
    <mergeCell ref="I16:J16"/>
    <mergeCell ref="G17:H17"/>
    <mergeCell ref="I17:J17"/>
    <mergeCell ref="H10:I10"/>
    <mergeCell ref="H11:I11"/>
    <mergeCell ref="H12:I12"/>
    <mergeCell ref="C2:L2"/>
    <mergeCell ref="C3:L5"/>
  </mergeCells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7" workbookViewId="0">
      <selection activeCell="I19" sqref="I19:J20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5" customHeight="1" thickTop="1">
      <c r="A2" s="36"/>
      <c r="B2" s="37"/>
      <c r="C2" s="371" t="s">
        <v>586</v>
      </c>
      <c r="D2" s="371"/>
      <c r="E2" s="371"/>
      <c r="F2" s="371"/>
      <c r="G2" s="371"/>
      <c r="H2" s="371"/>
      <c r="I2" s="371"/>
      <c r="J2" s="371"/>
      <c r="K2" s="371"/>
      <c r="L2" s="371"/>
      <c r="M2" s="13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82" t="s">
        <v>107</v>
      </c>
      <c r="F7" s="383"/>
      <c r="G7" s="44"/>
      <c r="H7" s="44"/>
      <c r="I7" s="382" t="s">
        <v>11</v>
      </c>
      <c r="J7" s="383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345" t="s">
        <v>492</v>
      </c>
      <c r="F8" s="346"/>
      <c r="G8" s="44"/>
      <c r="H8" s="44"/>
      <c r="I8" s="345" t="s">
        <v>175</v>
      </c>
      <c r="J8" s="346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345" t="s">
        <v>173</v>
      </c>
      <c r="F9" s="346"/>
      <c r="G9" s="44"/>
      <c r="H9" s="44"/>
      <c r="I9" s="345" t="s">
        <v>344</v>
      </c>
      <c r="J9" s="346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345" t="s">
        <v>174</v>
      </c>
      <c r="F10" s="346"/>
      <c r="G10" s="44"/>
      <c r="H10" s="44"/>
      <c r="I10" s="345" t="s">
        <v>345</v>
      </c>
      <c r="J10" s="346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345" t="s">
        <v>343</v>
      </c>
      <c r="F11" s="346"/>
      <c r="G11" s="44"/>
      <c r="H11" s="44"/>
      <c r="I11" s="345" t="s">
        <v>176</v>
      </c>
      <c r="J11" s="346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5" customHeight="1">
      <c r="A13" s="36"/>
      <c r="B13" s="42"/>
      <c r="C13" s="256" t="s">
        <v>295</v>
      </c>
      <c r="D13" s="260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43"/>
      <c r="N13" s="41"/>
    </row>
    <row r="14" spans="1:14" ht="14.15" customHeight="1">
      <c r="A14" s="36"/>
      <c r="B14" s="42"/>
      <c r="C14" s="61">
        <v>42195</v>
      </c>
      <c r="D14" s="62">
        <v>0.64583333333333337</v>
      </c>
      <c r="E14" s="63">
        <v>2</v>
      </c>
      <c r="F14" s="63"/>
      <c r="G14" s="343" t="str">
        <f>E8</f>
        <v>Kent United G99 Green</v>
      </c>
      <c r="H14" s="344"/>
      <c r="I14" s="343" t="str">
        <f>E9</f>
        <v>SU G99 Shoreline Blue</v>
      </c>
      <c r="J14" s="343"/>
      <c r="K14" s="64"/>
      <c r="L14" s="64" t="s">
        <v>302</v>
      </c>
      <c r="M14" s="43"/>
      <c r="N14" s="41"/>
    </row>
    <row r="15" spans="1:14" ht="14.15" customHeight="1">
      <c r="A15" s="36"/>
      <c r="B15" s="42"/>
      <c r="C15" s="61">
        <v>42195</v>
      </c>
      <c r="D15" s="62">
        <v>0.64583333333333337</v>
      </c>
      <c r="E15" s="63">
        <v>3</v>
      </c>
      <c r="F15" s="63"/>
      <c r="G15" s="343" t="str">
        <f>I8</f>
        <v>Crossfire Select Mallalieu</v>
      </c>
      <c r="H15" s="344"/>
      <c r="I15" s="343" t="str">
        <f>I9</f>
        <v>UPSC Rapids 99</v>
      </c>
      <c r="J15" s="343"/>
      <c r="K15" s="64"/>
      <c r="L15" s="64" t="s">
        <v>304</v>
      </c>
      <c r="M15" s="43"/>
      <c r="N15" s="41"/>
    </row>
    <row r="16" spans="1:14" ht="14.15" customHeight="1">
      <c r="A16" s="36"/>
      <c r="B16" s="42"/>
      <c r="C16" s="61">
        <v>42195</v>
      </c>
      <c r="D16" s="62">
        <v>0.85416666666666663</v>
      </c>
      <c r="E16" s="63">
        <v>11</v>
      </c>
      <c r="F16" s="63"/>
      <c r="G16" s="343" t="str">
        <f>I10</f>
        <v>Wenatchee FC G99 Black</v>
      </c>
      <c r="H16" s="344"/>
      <c r="I16" s="343" t="str">
        <f>I11</f>
        <v>SU NE G99 Blue</v>
      </c>
      <c r="J16" s="343"/>
      <c r="K16" s="64"/>
      <c r="L16" s="64" t="s">
        <v>304</v>
      </c>
      <c r="M16" s="43"/>
      <c r="N16" s="41"/>
    </row>
    <row r="17" spans="1:14" ht="6.75" customHeight="1">
      <c r="A17" s="36"/>
      <c r="B17" s="42"/>
      <c r="C17" s="132"/>
      <c r="D17" s="133"/>
      <c r="E17" s="134"/>
      <c r="F17" s="134"/>
      <c r="G17" s="135"/>
      <c r="H17" s="77"/>
      <c r="I17" s="135"/>
      <c r="J17" s="135"/>
      <c r="K17" s="136"/>
      <c r="L17" s="136"/>
      <c r="M17" s="43"/>
      <c r="N17" s="41"/>
    </row>
    <row r="18" spans="1:14" ht="14.15" customHeight="1">
      <c r="A18" s="36"/>
      <c r="B18" s="42"/>
      <c r="C18" s="61">
        <v>42196</v>
      </c>
      <c r="D18" s="62">
        <v>0.54166666666666663</v>
      </c>
      <c r="E18" s="63">
        <v>1</v>
      </c>
      <c r="F18" s="63"/>
      <c r="G18" s="343" t="str">
        <f>E9</f>
        <v>SU G99 Shoreline Blue</v>
      </c>
      <c r="H18" s="344"/>
      <c r="I18" s="343" t="str">
        <f>E10</f>
        <v>SU South G99 Blue</v>
      </c>
      <c r="J18" s="343"/>
      <c r="K18" s="64"/>
      <c r="L18" s="64" t="s">
        <v>302</v>
      </c>
      <c r="M18" s="43"/>
      <c r="N18" s="41"/>
    </row>
    <row r="19" spans="1:14" ht="14.15" customHeight="1">
      <c r="A19" s="36"/>
      <c r="B19" s="42"/>
      <c r="C19" s="61">
        <v>42196</v>
      </c>
      <c r="D19" s="62">
        <v>0.54166666666666663</v>
      </c>
      <c r="E19" s="63">
        <v>11</v>
      </c>
      <c r="F19" s="63"/>
      <c r="G19" s="343" t="str">
        <f>E11</f>
        <v>SSC Shadow Elite 99</v>
      </c>
      <c r="H19" s="344"/>
      <c r="I19" s="343" t="str">
        <f>E8</f>
        <v>Kent United G99 Green</v>
      </c>
      <c r="J19" s="343"/>
      <c r="K19" s="64"/>
      <c r="L19" s="64" t="s">
        <v>302</v>
      </c>
      <c r="M19" s="43"/>
      <c r="N19" s="41"/>
    </row>
    <row r="20" spans="1:14" ht="14.15" customHeight="1">
      <c r="A20" s="36"/>
      <c r="B20" s="42"/>
      <c r="C20" s="61">
        <v>42196</v>
      </c>
      <c r="D20" s="62">
        <v>0.69791666666666663</v>
      </c>
      <c r="E20" s="63">
        <v>3</v>
      </c>
      <c r="F20" s="63"/>
      <c r="G20" s="343" t="str">
        <f>I9</f>
        <v>UPSC Rapids 99</v>
      </c>
      <c r="H20" s="344"/>
      <c r="I20" s="343" t="str">
        <f>I10</f>
        <v>Wenatchee FC G99 Black</v>
      </c>
      <c r="J20" s="343"/>
      <c r="K20" s="137"/>
      <c r="L20" s="64" t="s">
        <v>304</v>
      </c>
      <c r="M20" s="43"/>
      <c r="N20" s="41"/>
    </row>
    <row r="21" spans="1:14" ht="14.15" customHeight="1">
      <c r="A21" s="36"/>
      <c r="B21" s="42"/>
      <c r="C21" s="61">
        <v>42196</v>
      </c>
      <c r="D21" s="62">
        <v>0.69791666666666663</v>
      </c>
      <c r="E21" s="63">
        <v>4</v>
      </c>
      <c r="F21" s="63"/>
      <c r="G21" s="343" t="str">
        <f>I11</f>
        <v>SU NE G99 Blue</v>
      </c>
      <c r="H21" s="344"/>
      <c r="I21" s="343" t="str">
        <f>I8</f>
        <v>Crossfire Select Mallalieu</v>
      </c>
      <c r="J21" s="343"/>
      <c r="K21" s="64"/>
      <c r="L21" s="64" t="s">
        <v>304</v>
      </c>
      <c r="M21" s="43"/>
      <c r="N21" s="41"/>
    </row>
    <row r="22" spans="1:14" ht="6.75" customHeight="1">
      <c r="A22" s="36"/>
      <c r="B22" s="42"/>
      <c r="C22" s="132"/>
      <c r="D22" s="133"/>
      <c r="E22" s="134"/>
      <c r="F22" s="134"/>
      <c r="G22" s="135"/>
      <c r="H22" s="138"/>
      <c r="I22" s="135"/>
      <c r="J22" s="135"/>
      <c r="K22" s="136"/>
      <c r="L22" s="136"/>
      <c r="M22" s="43"/>
      <c r="N22" s="41"/>
    </row>
    <row r="23" spans="1:14" ht="14.15" customHeight="1">
      <c r="A23" s="36"/>
      <c r="B23" s="42"/>
      <c r="C23" s="61">
        <v>42196</v>
      </c>
      <c r="D23" s="62">
        <v>0.80208333333333337</v>
      </c>
      <c r="E23" s="63">
        <v>11</v>
      </c>
      <c r="F23" s="63"/>
      <c r="G23" s="343" t="str">
        <f>E8</f>
        <v>Kent United G99 Green</v>
      </c>
      <c r="H23" s="344"/>
      <c r="I23" s="343" t="str">
        <f>E10</f>
        <v>SU South G99 Blue</v>
      </c>
      <c r="J23" s="343"/>
      <c r="K23" s="64"/>
      <c r="L23" s="64" t="s">
        <v>302</v>
      </c>
      <c r="M23" s="43"/>
      <c r="N23" s="41"/>
    </row>
    <row r="24" spans="1:14" ht="14.15" customHeight="1">
      <c r="A24" s="36"/>
      <c r="B24" s="42"/>
      <c r="C24" s="61">
        <v>42196</v>
      </c>
      <c r="D24" s="62">
        <v>0.85416666666666663</v>
      </c>
      <c r="E24" s="63">
        <v>11</v>
      </c>
      <c r="F24" s="63"/>
      <c r="G24" s="343" t="str">
        <f>E9</f>
        <v>SU G99 Shoreline Blue</v>
      </c>
      <c r="H24" s="344"/>
      <c r="I24" s="343" t="str">
        <f>E11</f>
        <v>SSC Shadow Elite 99</v>
      </c>
      <c r="J24" s="343"/>
      <c r="K24" s="64"/>
      <c r="L24" s="64" t="s">
        <v>302</v>
      </c>
      <c r="M24" s="43"/>
      <c r="N24" s="41"/>
    </row>
    <row r="25" spans="1:14" ht="6.75" customHeight="1">
      <c r="A25" s="36"/>
      <c r="B25" s="42"/>
      <c r="C25" s="132"/>
      <c r="D25" s="133"/>
      <c r="E25" s="134"/>
      <c r="F25" s="134"/>
      <c r="G25" s="135"/>
      <c r="H25" s="77"/>
      <c r="I25" s="135"/>
      <c r="J25" s="135"/>
      <c r="K25" s="136"/>
      <c r="L25" s="136"/>
      <c r="M25" s="43"/>
      <c r="N25" s="41"/>
    </row>
    <row r="26" spans="1:14" ht="14.15" customHeight="1">
      <c r="A26" s="36"/>
      <c r="B26" s="42"/>
      <c r="C26" s="61">
        <v>42197</v>
      </c>
      <c r="D26" s="62">
        <v>0.4375</v>
      </c>
      <c r="E26" s="63">
        <v>2</v>
      </c>
      <c r="F26" s="63"/>
      <c r="G26" s="343" t="str">
        <f>I9</f>
        <v>UPSC Rapids 99</v>
      </c>
      <c r="H26" s="344"/>
      <c r="I26" s="343" t="str">
        <f>I11</f>
        <v>SU NE G99 Blue</v>
      </c>
      <c r="J26" s="343"/>
      <c r="K26" s="64"/>
      <c r="L26" s="64" t="s">
        <v>304</v>
      </c>
      <c r="M26" s="43"/>
      <c r="N26" s="41"/>
    </row>
    <row r="27" spans="1:14" ht="14.15" customHeight="1">
      <c r="A27" s="36"/>
      <c r="B27" s="42"/>
      <c r="C27" s="61">
        <v>42197</v>
      </c>
      <c r="D27" s="62">
        <v>0.4375</v>
      </c>
      <c r="E27" s="63">
        <v>3</v>
      </c>
      <c r="F27" s="63"/>
      <c r="G27" s="343" t="str">
        <f>I8</f>
        <v>Crossfire Select Mallalieu</v>
      </c>
      <c r="H27" s="344"/>
      <c r="I27" s="343" t="str">
        <f>I10</f>
        <v>Wenatchee FC G99 Black</v>
      </c>
      <c r="J27" s="343"/>
      <c r="K27" s="64"/>
      <c r="L27" s="64" t="s">
        <v>304</v>
      </c>
      <c r="M27" s="43"/>
      <c r="N27" s="41"/>
    </row>
    <row r="28" spans="1:14" ht="14.15" customHeight="1">
      <c r="A28" s="36"/>
      <c r="B28" s="42"/>
      <c r="C28" s="61">
        <v>42197</v>
      </c>
      <c r="D28" s="62">
        <v>0.46875</v>
      </c>
      <c r="E28" s="63">
        <v>1</v>
      </c>
      <c r="F28" s="63"/>
      <c r="G28" s="343" t="str">
        <f>E10</f>
        <v>SU South G99 Blue</v>
      </c>
      <c r="H28" s="344"/>
      <c r="I28" s="343" t="str">
        <f>E11</f>
        <v>SSC Shadow Elite 99</v>
      </c>
      <c r="J28" s="343"/>
      <c r="K28" s="64"/>
      <c r="L28" s="64" t="s">
        <v>302</v>
      </c>
      <c r="M28" s="43"/>
      <c r="N28" s="41"/>
    </row>
    <row r="29" spans="1:14" ht="6.75" customHeight="1">
      <c r="A29" s="36"/>
      <c r="B29" s="42"/>
      <c r="C29" s="132"/>
      <c r="D29" s="133"/>
      <c r="E29" s="134"/>
      <c r="F29" s="134"/>
      <c r="G29" s="135"/>
      <c r="H29" s="138"/>
      <c r="I29" s="135"/>
      <c r="J29" s="135"/>
      <c r="K29" s="136"/>
      <c r="L29" s="136"/>
      <c r="M29" s="43"/>
      <c r="N29" s="41"/>
    </row>
    <row r="30" spans="1:14" ht="14.15" customHeight="1">
      <c r="A30" s="36"/>
      <c r="B30" s="42"/>
      <c r="C30" s="61">
        <v>42197</v>
      </c>
      <c r="D30" s="62">
        <v>0.67708333333333337</v>
      </c>
      <c r="E30" s="63">
        <v>2</v>
      </c>
      <c r="F30" s="63"/>
      <c r="G30" s="360" t="s">
        <v>198</v>
      </c>
      <c r="H30" s="344"/>
      <c r="I30" s="360" t="s">
        <v>199</v>
      </c>
      <c r="J30" s="360"/>
      <c r="K30" s="137"/>
      <c r="L30" s="64" t="s">
        <v>314</v>
      </c>
      <c r="M30" s="43"/>
      <c r="N30" s="41"/>
    </row>
    <row r="31" spans="1:14" ht="14.15" customHeight="1">
      <c r="A31" s="36"/>
      <c r="B31" s="4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3"/>
      <c r="N31" s="41"/>
    </row>
    <row r="32" spans="1:14" ht="14.15" customHeight="1">
      <c r="A32" s="36"/>
      <c r="B32" s="42"/>
      <c r="C32" s="44"/>
      <c r="D32" s="384" t="s">
        <v>315</v>
      </c>
      <c r="E32" s="385"/>
      <c r="F32" s="259" t="s">
        <v>316</v>
      </c>
      <c r="G32" s="258" t="s">
        <v>317</v>
      </c>
      <c r="H32" s="259" t="s">
        <v>318</v>
      </c>
      <c r="I32" s="258" t="s">
        <v>319</v>
      </c>
      <c r="J32" s="259" t="s">
        <v>320</v>
      </c>
      <c r="K32" s="258" t="s">
        <v>321</v>
      </c>
      <c r="L32" s="44"/>
      <c r="M32" s="43"/>
      <c r="N32" s="41"/>
    </row>
    <row r="33" spans="1:14" ht="14.15" customHeight="1">
      <c r="A33" s="36"/>
      <c r="B33" s="42"/>
      <c r="C33" s="44"/>
      <c r="D33" s="356" t="str">
        <f>E8</f>
        <v>Kent United G99 Green</v>
      </c>
      <c r="E33" s="357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5" customHeight="1">
      <c r="A34" s="36"/>
      <c r="B34" s="42"/>
      <c r="C34" s="44"/>
      <c r="D34" s="356" t="str">
        <f>E9</f>
        <v>SU G99 Shoreline Blue</v>
      </c>
      <c r="E34" s="357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5" customHeight="1">
      <c r="A35" s="36"/>
      <c r="B35" s="42"/>
      <c r="C35" s="44"/>
      <c r="D35" s="356" t="str">
        <f>E10</f>
        <v>SU South G99 Blue</v>
      </c>
      <c r="E35" s="357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14.15" customHeight="1">
      <c r="A36" s="36"/>
      <c r="B36" s="42"/>
      <c r="C36" s="44"/>
      <c r="D36" s="356" t="str">
        <f>E11</f>
        <v>SSC Shadow Elite 99</v>
      </c>
      <c r="E36" s="357"/>
      <c r="F36" s="76"/>
      <c r="G36" s="76"/>
      <c r="H36" s="76"/>
      <c r="I36" s="76"/>
      <c r="J36" s="76"/>
      <c r="K36" s="76"/>
      <c r="L36" s="44"/>
      <c r="M36" s="43"/>
      <c r="N36" s="41"/>
    </row>
    <row r="37" spans="1:14" ht="6.75" customHeight="1">
      <c r="A37" s="36"/>
      <c r="B37" s="42"/>
      <c r="C37" s="44"/>
      <c r="D37" s="77"/>
      <c r="E37" s="77"/>
      <c r="F37" s="78"/>
      <c r="G37" s="78"/>
      <c r="H37" s="78"/>
      <c r="I37" s="78"/>
      <c r="J37" s="78"/>
      <c r="K37" s="78"/>
      <c r="L37" s="44"/>
      <c r="M37" s="43"/>
      <c r="N37" s="41"/>
    </row>
    <row r="38" spans="1:14" ht="14.15" customHeight="1">
      <c r="A38" s="36"/>
      <c r="B38" s="42"/>
      <c r="C38" s="44"/>
      <c r="D38" s="384" t="s">
        <v>12</v>
      </c>
      <c r="E38" s="385"/>
      <c r="F38" s="259" t="s">
        <v>316</v>
      </c>
      <c r="G38" s="258" t="s">
        <v>317</v>
      </c>
      <c r="H38" s="259" t="s">
        <v>318</v>
      </c>
      <c r="I38" s="258" t="s">
        <v>319</v>
      </c>
      <c r="J38" s="259" t="s">
        <v>320</v>
      </c>
      <c r="K38" s="258" t="s">
        <v>321</v>
      </c>
      <c r="L38" s="44"/>
      <c r="M38" s="43"/>
      <c r="N38" s="41"/>
    </row>
    <row r="39" spans="1:14" ht="14.15" customHeight="1">
      <c r="A39" s="36"/>
      <c r="B39" s="42"/>
      <c r="C39" s="44"/>
      <c r="D39" s="356" t="str">
        <f>I8</f>
        <v>Crossfire Select Mallalieu</v>
      </c>
      <c r="E39" s="357"/>
      <c r="F39" s="76"/>
      <c r="G39" s="76"/>
      <c r="H39" s="76"/>
      <c r="I39" s="76"/>
      <c r="J39" s="76"/>
      <c r="K39" s="76"/>
      <c r="L39" s="44"/>
      <c r="M39" s="43"/>
      <c r="N39" s="41"/>
    </row>
    <row r="40" spans="1:14" ht="14.15" customHeight="1">
      <c r="A40" s="36"/>
      <c r="B40" s="42"/>
      <c r="C40" s="44"/>
      <c r="D40" s="356" t="str">
        <f>I9</f>
        <v>UPSC Rapids 99</v>
      </c>
      <c r="E40" s="357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5" customHeight="1">
      <c r="A41" s="36"/>
      <c r="B41" s="42"/>
      <c r="C41" s="44"/>
      <c r="D41" s="356" t="str">
        <f>I10</f>
        <v>Wenatchee FC G99 Black</v>
      </c>
      <c r="E41" s="357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5" customHeight="1">
      <c r="A42" s="36"/>
      <c r="B42" s="42"/>
      <c r="C42" s="44"/>
      <c r="D42" s="356" t="str">
        <f>I11</f>
        <v>SU NE G99 Blue</v>
      </c>
      <c r="E42" s="357"/>
      <c r="F42" s="76"/>
      <c r="G42" s="76"/>
      <c r="H42" s="76"/>
      <c r="I42" s="76"/>
      <c r="J42" s="76"/>
      <c r="K42" s="76"/>
      <c r="L42" s="44"/>
      <c r="M42" s="43"/>
      <c r="N42" s="41"/>
    </row>
    <row r="43" spans="1:14" ht="14.15" customHeight="1">
      <c r="A43" s="36"/>
      <c r="B43" s="4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5" customHeight="1">
      <c r="A44" s="36"/>
      <c r="B44" s="42"/>
      <c r="C44" s="139"/>
      <c r="D44" s="140" t="s">
        <v>314</v>
      </c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 ht="14.15" customHeight="1">
      <c r="A45" s="36"/>
      <c r="B45" s="42"/>
      <c r="C45" s="139"/>
      <c r="D45" s="141"/>
      <c r="E45" s="355"/>
      <c r="F45" s="355"/>
      <c r="G45" s="355"/>
      <c r="H45" s="355"/>
      <c r="I45" s="355"/>
      <c r="J45" s="355"/>
      <c r="K45" s="355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>
      <c r="A71" s="36"/>
      <c r="B71" s="4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3"/>
      <c r="N71" s="41"/>
    </row>
    <row r="72" spans="1:14" ht="13.5" thickBot="1">
      <c r="A72" s="36"/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41"/>
    </row>
    <row r="73" spans="1:14" ht="29.15" customHeight="1" thickTop="1" thickBot="1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90"/>
    </row>
    <row r="74" spans="1:14" ht="13.5" thickTop="1"/>
  </sheetData>
  <mergeCells count="51">
    <mergeCell ref="D42:E42"/>
    <mergeCell ref="G30:H30"/>
    <mergeCell ref="D34:E34"/>
    <mergeCell ref="D35:E35"/>
    <mergeCell ref="E45:K45"/>
    <mergeCell ref="D36:E36"/>
    <mergeCell ref="D38:E38"/>
    <mergeCell ref="D39:E39"/>
    <mergeCell ref="D40:E40"/>
    <mergeCell ref="D41:E41"/>
    <mergeCell ref="I30:J30"/>
    <mergeCell ref="D32:E32"/>
    <mergeCell ref="D33:E33"/>
    <mergeCell ref="G27:H27"/>
    <mergeCell ref="I27:J27"/>
    <mergeCell ref="G26:H26"/>
    <mergeCell ref="I26:J26"/>
    <mergeCell ref="E8:F8"/>
    <mergeCell ref="E9:F9"/>
    <mergeCell ref="E10:F10"/>
    <mergeCell ref="E11:F11"/>
    <mergeCell ref="I8:J8"/>
    <mergeCell ref="I9:J9"/>
    <mergeCell ref="I10:J10"/>
    <mergeCell ref="I11:J11"/>
    <mergeCell ref="G28:H28"/>
    <mergeCell ref="I28:J28"/>
    <mergeCell ref="G16:H16"/>
    <mergeCell ref="I16:J16"/>
    <mergeCell ref="G18:H18"/>
    <mergeCell ref="I18:J18"/>
    <mergeCell ref="G19:H19"/>
    <mergeCell ref="I19:J19"/>
    <mergeCell ref="G20:H20"/>
    <mergeCell ref="I20:J20"/>
    <mergeCell ref="G21:H21"/>
    <mergeCell ref="I21:J21"/>
    <mergeCell ref="G23:H23"/>
    <mergeCell ref="I23:J23"/>
    <mergeCell ref="G24:H24"/>
    <mergeCell ref="I24:J24"/>
    <mergeCell ref="C2:L2"/>
    <mergeCell ref="G14:H14"/>
    <mergeCell ref="I14:J14"/>
    <mergeCell ref="G15:H15"/>
    <mergeCell ref="I15:J15"/>
    <mergeCell ref="G13:H13"/>
    <mergeCell ref="I13:J13"/>
    <mergeCell ref="C3:L5"/>
    <mergeCell ref="E7:F7"/>
    <mergeCell ref="I7:J7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workbookViewId="0">
      <selection activeCell="E49" sqref="E49:K49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7" customHeight="1" thickTop="1">
      <c r="A2" s="36"/>
      <c r="B2" s="37"/>
      <c r="C2" s="426" t="s">
        <v>587</v>
      </c>
      <c r="D2" s="426"/>
      <c r="E2" s="426"/>
      <c r="F2" s="426"/>
      <c r="G2" s="426"/>
      <c r="H2" s="426"/>
      <c r="I2" s="426"/>
      <c r="J2" s="426"/>
      <c r="K2" s="426"/>
      <c r="L2" s="426"/>
      <c r="M2" s="13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82" t="s">
        <v>179</v>
      </c>
      <c r="F7" s="383"/>
      <c r="G7" s="44"/>
      <c r="H7" s="44"/>
      <c r="I7" s="382" t="s">
        <v>180</v>
      </c>
      <c r="J7" s="383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345" t="s">
        <v>177</v>
      </c>
      <c r="F8" s="346"/>
      <c r="G8" s="44"/>
      <c r="H8" s="44"/>
      <c r="I8" s="345" t="s">
        <v>350</v>
      </c>
      <c r="J8" s="346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345" t="s">
        <v>347</v>
      </c>
      <c r="F9" s="346"/>
      <c r="G9" s="44"/>
      <c r="H9" s="44"/>
      <c r="I9" s="345" t="s">
        <v>351</v>
      </c>
      <c r="J9" s="346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345" t="s">
        <v>348</v>
      </c>
      <c r="F10" s="346"/>
      <c r="G10" s="44"/>
      <c r="H10" s="44"/>
      <c r="I10" s="345" t="s">
        <v>178</v>
      </c>
      <c r="J10" s="346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345" t="s">
        <v>349</v>
      </c>
      <c r="F11" s="346"/>
      <c r="G11" s="44"/>
      <c r="H11" s="44"/>
      <c r="I11" s="345" t="s">
        <v>352</v>
      </c>
      <c r="J11" s="346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5" customHeight="1">
      <c r="A13" s="36"/>
      <c r="B13" s="42"/>
      <c r="C13" s="256" t="s">
        <v>295</v>
      </c>
      <c r="D13" s="260" t="s">
        <v>296</v>
      </c>
      <c r="E13" s="256" t="s">
        <v>297</v>
      </c>
      <c r="F13" s="256" t="s">
        <v>144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43"/>
      <c r="N13" s="41"/>
    </row>
    <row r="14" spans="1:14" ht="14.15" customHeight="1">
      <c r="A14" s="36"/>
      <c r="B14" s="42"/>
      <c r="C14" s="61">
        <v>42195</v>
      </c>
      <c r="D14" s="62">
        <v>0.54166666666666663</v>
      </c>
      <c r="E14" s="63">
        <v>2</v>
      </c>
      <c r="F14" s="63">
        <v>0</v>
      </c>
      <c r="G14" s="343" t="str">
        <f>E8</f>
        <v>Crossfire Select Wilkinson</v>
      </c>
      <c r="H14" s="344"/>
      <c r="I14" s="343" t="str">
        <f>E9</f>
        <v>FME Fusion 98</v>
      </c>
      <c r="J14" s="343"/>
      <c r="K14" s="64">
        <v>2</v>
      </c>
      <c r="L14" s="213" t="s">
        <v>302</v>
      </c>
      <c r="M14" s="43"/>
      <c r="N14" s="41"/>
    </row>
    <row r="15" spans="1:14" ht="14.15" customHeight="1">
      <c r="A15" s="36"/>
      <c r="B15" s="42"/>
      <c r="C15" s="61">
        <v>42195</v>
      </c>
      <c r="D15" s="62">
        <v>0.59375</v>
      </c>
      <c r="E15" s="63">
        <v>2</v>
      </c>
      <c r="F15" s="63">
        <v>1</v>
      </c>
      <c r="G15" s="343" t="str">
        <f>I8</f>
        <v>Crossfire Select G97 Yerxa</v>
      </c>
      <c r="H15" s="344"/>
      <c r="I15" s="343" t="str">
        <f>I9</f>
        <v>FME Fusion 97</v>
      </c>
      <c r="J15" s="343"/>
      <c r="K15" s="64">
        <v>1</v>
      </c>
      <c r="L15" s="213" t="s">
        <v>304</v>
      </c>
      <c r="M15" s="43"/>
      <c r="N15" s="41"/>
    </row>
    <row r="16" spans="1:14" ht="14.15" customHeight="1">
      <c r="A16" s="36"/>
      <c r="B16" s="42"/>
      <c r="C16" s="61">
        <v>42195</v>
      </c>
      <c r="D16" s="62">
        <v>0.69791666666666663</v>
      </c>
      <c r="E16" s="63">
        <v>2</v>
      </c>
      <c r="F16" s="63">
        <v>2</v>
      </c>
      <c r="G16" s="343" t="str">
        <f>E10</f>
        <v>Issaquah FC</v>
      </c>
      <c r="H16" s="344"/>
      <c r="I16" s="343" t="str">
        <f>E11</f>
        <v>Tracyton Force</v>
      </c>
      <c r="J16" s="343"/>
      <c r="K16" s="64">
        <v>0</v>
      </c>
      <c r="L16" s="213" t="s">
        <v>302</v>
      </c>
      <c r="M16" s="43"/>
      <c r="N16" s="41"/>
    </row>
    <row r="17" spans="1:14" ht="14.15" customHeight="1">
      <c r="A17" s="36"/>
      <c r="B17" s="42"/>
      <c r="C17" s="61">
        <v>42195</v>
      </c>
      <c r="D17" s="62">
        <v>0.80208333333333337</v>
      </c>
      <c r="E17" s="63">
        <v>2</v>
      </c>
      <c r="F17" s="63">
        <v>0</v>
      </c>
      <c r="G17" s="343" t="str">
        <f>I10</f>
        <v>SU NE G98/97 Blue</v>
      </c>
      <c r="H17" s="344"/>
      <c r="I17" s="343" t="str">
        <f>I11</f>
        <v>SGU 18</v>
      </c>
      <c r="J17" s="343"/>
      <c r="K17" s="64">
        <v>1</v>
      </c>
      <c r="L17" s="213" t="s">
        <v>304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214"/>
      <c r="M18" s="43"/>
      <c r="N18" s="41"/>
    </row>
    <row r="19" spans="1:14" ht="14.15" customHeight="1">
      <c r="A19" s="36"/>
      <c r="B19" s="42"/>
      <c r="C19" s="61">
        <v>42196</v>
      </c>
      <c r="D19" s="62">
        <v>0.33333333333333331</v>
      </c>
      <c r="E19" s="63">
        <v>3</v>
      </c>
      <c r="F19" s="63">
        <v>0</v>
      </c>
      <c r="G19" s="343" t="str">
        <f>E9</f>
        <v>FME Fusion 98</v>
      </c>
      <c r="H19" s="344"/>
      <c r="I19" s="343" t="str">
        <f>E10</f>
        <v>Issaquah FC</v>
      </c>
      <c r="J19" s="343"/>
      <c r="K19" s="64">
        <v>2</v>
      </c>
      <c r="L19" s="213" t="s">
        <v>302</v>
      </c>
      <c r="M19" s="43"/>
      <c r="N19" s="41"/>
    </row>
    <row r="20" spans="1:14" ht="14.15" customHeight="1">
      <c r="A20" s="36"/>
      <c r="B20" s="42"/>
      <c r="C20" s="61">
        <v>42196</v>
      </c>
      <c r="D20" s="62">
        <v>0.33333333333333331</v>
      </c>
      <c r="E20" s="63">
        <v>4</v>
      </c>
      <c r="F20" s="63">
        <v>1</v>
      </c>
      <c r="G20" s="343" t="str">
        <f>E11</f>
        <v>Tracyton Force</v>
      </c>
      <c r="H20" s="344"/>
      <c r="I20" s="343" t="str">
        <f>E8</f>
        <v>Crossfire Select Wilkinson</v>
      </c>
      <c r="J20" s="343"/>
      <c r="K20" s="64">
        <v>0</v>
      </c>
      <c r="L20" s="213" t="s">
        <v>302</v>
      </c>
      <c r="M20" s="43"/>
      <c r="N20" s="41"/>
    </row>
    <row r="21" spans="1:14" ht="14.15" customHeight="1">
      <c r="A21" s="36"/>
      <c r="B21" s="42"/>
      <c r="C21" s="61">
        <v>42196</v>
      </c>
      <c r="D21" s="62">
        <v>0.38541666666666669</v>
      </c>
      <c r="E21" s="63">
        <v>3</v>
      </c>
      <c r="F21" s="63">
        <v>0</v>
      </c>
      <c r="G21" s="343" t="str">
        <f>I11</f>
        <v>SGU 18</v>
      </c>
      <c r="H21" s="344"/>
      <c r="I21" s="343" t="str">
        <f>I8</f>
        <v>Crossfire Select G97 Yerxa</v>
      </c>
      <c r="J21" s="343"/>
      <c r="K21" s="64">
        <v>2</v>
      </c>
      <c r="L21" s="213" t="s">
        <v>304</v>
      </c>
      <c r="M21" s="43"/>
      <c r="N21" s="41"/>
    </row>
    <row r="22" spans="1:14" ht="14.15" customHeight="1">
      <c r="A22" s="36"/>
      <c r="B22" s="42"/>
      <c r="C22" s="61">
        <v>42196</v>
      </c>
      <c r="D22" s="62">
        <v>0.4375</v>
      </c>
      <c r="E22" s="63">
        <v>2</v>
      </c>
      <c r="F22" s="63">
        <v>3</v>
      </c>
      <c r="G22" s="343" t="str">
        <f>I9</f>
        <v>FME Fusion 97</v>
      </c>
      <c r="H22" s="344"/>
      <c r="I22" s="343" t="str">
        <f>I10</f>
        <v>SU NE G98/97 Blue</v>
      </c>
      <c r="J22" s="343"/>
      <c r="K22" s="137" t="s">
        <v>602</v>
      </c>
      <c r="L22" s="213" t="s">
        <v>304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214"/>
      <c r="M23" s="43"/>
      <c r="N23" s="41"/>
    </row>
    <row r="24" spans="1:14" ht="14.15" customHeight="1">
      <c r="A24" s="36"/>
      <c r="B24" s="42"/>
      <c r="C24" s="61">
        <v>42197</v>
      </c>
      <c r="D24" s="62">
        <v>0.38541666666666669</v>
      </c>
      <c r="E24" s="63">
        <v>4</v>
      </c>
      <c r="F24" s="63">
        <v>0</v>
      </c>
      <c r="G24" s="343" t="str">
        <f>E8</f>
        <v>Crossfire Select Wilkinson</v>
      </c>
      <c r="H24" s="344"/>
      <c r="I24" s="343" t="str">
        <f>I9</f>
        <v>FME Fusion 97</v>
      </c>
      <c r="J24" s="343"/>
      <c r="K24" s="64">
        <v>2</v>
      </c>
      <c r="L24" s="213" t="s">
        <v>303</v>
      </c>
      <c r="M24" s="43"/>
      <c r="N24" s="41"/>
    </row>
    <row r="25" spans="1:14" ht="14.15" customHeight="1">
      <c r="A25" s="36"/>
      <c r="B25" s="42"/>
      <c r="C25" s="61">
        <v>42197</v>
      </c>
      <c r="D25" s="62">
        <v>0.38541666666666669</v>
      </c>
      <c r="E25" s="63">
        <v>11</v>
      </c>
      <c r="F25" s="63">
        <v>0</v>
      </c>
      <c r="G25" s="343" t="str">
        <f>E9</f>
        <v>FME Fusion 98</v>
      </c>
      <c r="H25" s="344"/>
      <c r="I25" s="343" t="str">
        <f>I8</f>
        <v>Crossfire Select G97 Yerxa</v>
      </c>
      <c r="J25" s="343"/>
      <c r="K25" s="64">
        <v>1</v>
      </c>
      <c r="L25" s="213" t="s">
        <v>303</v>
      </c>
      <c r="M25" s="43"/>
      <c r="N25" s="41"/>
    </row>
    <row r="26" spans="1:14" ht="14.15" customHeight="1">
      <c r="A26" s="36"/>
      <c r="B26" s="42"/>
      <c r="C26" s="61">
        <v>42197</v>
      </c>
      <c r="D26" s="62">
        <v>0.4375</v>
      </c>
      <c r="E26" s="63">
        <v>4</v>
      </c>
      <c r="F26" s="63">
        <v>0</v>
      </c>
      <c r="G26" s="343" t="str">
        <f>E10</f>
        <v>Issaquah FC</v>
      </c>
      <c r="H26" s="344"/>
      <c r="I26" s="343" t="str">
        <f>I11</f>
        <v>SGU 18</v>
      </c>
      <c r="J26" s="343"/>
      <c r="K26" s="64">
        <v>2</v>
      </c>
      <c r="L26" s="213" t="s">
        <v>303</v>
      </c>
      <c r="M26" s="43"/>
      <c r="N26" s="41"/>
    </row>
    <row r="27" spans="1:14" ht="14.15" customHeight="1">
      <c r="A27" s="36"/>
      <c r="B27" s="42"/>
      <c r="C27" s="61">
        <v>42197</v>
      </c>
      <c r="D27" s="62">
        <v>0.4375</v>
      </c>
      <c r="E27" s="63">
        <v>11</v>
      </c>
      <c r="F27" s="63">
        <v>3</v>
      </c>
      <c r="G27" s="343" t="str">
        <f>E11</f>
        <v>Tracyton Force</v>
      </c>
      <c r="H27" s="344"/>
      <c r="I27" s="343" t="str">
        <f>I10</f>
        <v>SU NE G98/97 Blue</v>
      </c>
      <c r="J27" s="343"/>
      <c r="K27" s="64">
        <v>1</v>
      </c>
      <c r="L27" s="213" t="s">
        <v>303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214"/>
      <c r="M28" s="43"/>
      <c r="N28" s="41"/>
    </row>
    <row r="29" spans="1:14" ht="14.15" customHeight="1">
      <c r="A29" s="36"/>
      <c r="B29" s="42"/>
      <c r="C29" s="61">
        <v>42197</v>
      </c>
      <c r="D29" s="62">
        <v>0.61458333333333337</v>
      </c>
      <c r="E29" s="63">
        <v>2</v>
      </c>
      <c r="F29" s="63"/>
      <c r="G29" s="360" t="s">
        <v>45</v>
      </c>
      <c r="H29" s="344"/>
      <c r="I29" s="360" t="s">
        <v>46</v>
      </c>
      <c r="J29" s="360"/>
      <c r="K29" s="137"/>
      <c r="L29" s="213" t="s">
        <v>47</v>
      </c>
      <c r="M29" s="43"/>
      <c r="N29" s="41"/>
    </row>
    <row r="30" spans="1:14" ht="6.75" customHeight="1">
      <c r="A30" s="36"/>
      <c r="B30" s="42"/>
      <c r="C30" s="132"/>
      <c r="D30" s="133"/>
      <c r="E30" s="134"/>
      <c r="F30" s="134"/>
      <c r="G30" s="135"/>
      <c r="H30" s="77"/>
      <c r="I30" s="135"/>
      <c r="J30" s="135"/>
      <c r="K30" s="136"/>
      <c r="L30" s="214"/>
      <c r="M30" s="43"/>
      <c r="N30" s="41"/>
    </row>
    <row r="31" spans="1:14" ht="14.15" customHeight="1">
      <c r="A31" s="36"/>
      <c r="B31" s="42"/>
      <c r="C31" s="61">
        <v>42197</v>
      </c>
      <c r="D31" s="62">
        <v>0.61458333333333337</v>
      </c>
      <c r="E31" s="63">
        <v>11</v>
      </c>
      <c r="F31" s="63"/>
      <c r="G31" s="360" t="s">
        <v>48</v>
      </c>
      <c r="H31" s="344"/>
      <c r="I31" s="360" t="s">
        <v>49</v>
      </c>
      <c r="J31" s="344"/>
      <c r="K31" s="137"/>
      <c r="L31" s="213" t="s">
        <v>52</v>
      </c>
      <c r="M31" s="43"/>
      <c r="N31" s="41"/>
    </row>
    <row r="32" spans="1:14" ht="14.15" customHeight="1">
      <c r="A32" s="36"/>
      <c r="B32" s="4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3"/>
      <c r="N32" s="41"/>
    </row>
    <row r="33" spans="1:14" ht="14.15" customHeight="1">
      <c r="A33" s="36"/>
      <c r="B33" s="42"/>
      <c r="C33" s="44"/>
      <c r="D33" s="384" t="s">
        <v>50</v>
      </c>
      <c r="E33" s="385"/>
      <c r="F33" s="259" t="s">
        <v>316</v>
      </c>
      <c r="G33" s="258" t="s">
        <v>317</v>
      </c>
      <c r="H33" s="259" t="s">
        <v>318</v>
      </c>
      <c r="I33" s="258" t="s">
        <v>319</v>
      </c>
      <c r="J33" s="259" t="s">
        <v>320</v>
      </c>
      <c r="K33" s="258" t="s">
        <v>321</v>
      </c>
      <c r="L33" s="44"/>
      <c r="M33" s="43"/>
      <c r="N33" s="41"/>
    </row>
    <row r="34" spans="1:14" ht="14.15" customHeight="1">
      <c r="A34" s="36"/>
      <c r="B34" s="42"/>
      <c r="C34" s="44"/>
      <c r="D34" s="356" t="str">
        <f>E8</f>
        <v>Crossfire Select Wilkinson</v>
      </c>
      <c r="E34" s="357"/>
      <c r="F34" s="76">
        <v>0</v>
      </c>
      <c r="G34" s="76">
        <v>0</v>
      </c>
      <c r="H34" s="76">
        <v>0</v>
      </c>
      <c r="I34" s="76"/>
      <c r="J34" s="76"/>
      <c r="K34" s="76">
        <v>0</v>
      </c>
      <c r="L34" s="44"/>
      <c r="M34" s="43"/>
      <c r="N34" s="41"/>
    </row>
    <row r="35" spans="1:14" ht="14.15" customHeight="1">
      <c r="A35" s="36"/>
      <c r="B35" s="42"/>
      <c r="C35" s="44"/>
      <c r="D35" s="356" t="str">
        <f>E9</f>
        <v>FME Fusion 98</v>
      </c>
      <c r="E35" s="357"/>
      <c r="F35" s="76">
        <v>9</v>
      </c>
      <c r="G35" s="76">
        <v>0</v>
      </c>
      <c r="H35" s="76">
        <v>0</v>
      </c>
      <c r="I35" s="76"/>
      <c r="J35" s="76"/>
      <c r="K35" s="76">
        <v>9</v>
      </c>
      <c r="L35" s="44"/>
      <c r="M35" s="43"/>
      <c r="N35" s="41"/>
    </row>
    <row r="36" spans="1:14" ht="14.15" customHeight="1">
      <c r="A36" s="36"/>
      <c r="B36" s="42"/>
      <c r="C36" s="44"/>
      <c r="D36" s="356" t="str">
        <f>E10</f>
        <v>Issaquah FC</v>
      </c>
      <c r="E36" s="357"/>
      <c r="F36" s="76">
        <v>9</v>
      </c>
      <c r="G36" s="76">
        <v>9</v>
      </c>
      <c r="H36" s="76">
        <v>0</v>
      </c>
      <c r="I36" s="76"/>
      <c r="J36" s="76"/>
      <c r="K36" s="76">
        <v>18</v>
      </c>
      <c r="L36" s="44"/>
      <c r="M36" s="43"/>
      <c r="N36" s="41"/>
    </row>
    <row r="37" spans="1:14" ht="14.15" customHeight="1">
      <c r="A37" s="36"/>
      <c r="B37" s="42"/>
      <c r="C37" s="44"/>
      <c r="D37" s="356" t="str">
        <f>E11</f>
        <v>Tracyton Force</v>
      </c>
      <c r="E37" s="357"/>
      <c r="F37" s="76">
        <v>0</v>
      </c>
      <c r="G37" s="76">
        <v>8</v>
      </c>
      <c r="H37" s="76">
        <v>9</v>
      </c>
      <c r="I37" s="76"/>
      <c r="J37" s="76"/>
      <c r="K37" s="76">
        <v>17</v>
      </c>
      <c r="L37" s="44"/>
      <c r="M37" s="43"/>
      <c r="N37" s="41"/>
    </row>
    <row r="38" spans="1:14" ht="6.75" customHeight="1">
      <c r="A38" s="36"/>
      <c r="B38" s="42"/>
      <c r="C38" s="44"/>
      <c r="D38" s="77"/>
      <c r="E38" s="77"/>
      <c r="F38" s="78"/>
      <c r="G38" s="78"/>
      <c r="H38" s="78"/>
      <c r="I38" s="78"/>
      <c r="J38" s="78"/>
      <c r="K38" s="78"/>
      <c r="L38" s="44"/>
      <c r="M38" s="43"/>
      <c r="N38" s="41"/>
    </row>
    <row r="39" spans="1:14" ht="14.15" customHeight="1">
      <c r="A39" s="36"/>
      <c r="B39" s="42"/>
      <c r="C39" s="44"/>
      <c r="D39" s="384" t="s">
        <v>51</v>
      </c>
      <c r="E39" s="385"/>
      <c r="F39" s="259" t="s">
        <v>316</v>
      </c>
      <c r="G39" s="258" t="s">
        <v>317</v>
      </c>
      <c r="H39" s="259" t="s">
        <v>318</v>
      </c>
      <c r="I39" s="258" t="s">
        <v>319</v>
      </c>
      <c r="J39" s="259" t="s">
        <v>320</v>
      </c>
      <c r="K39" s="258" t="s">
        <v>321</v>
      </c>
      <c r="L39" s="44"/>
      <c r="M39" s="43"/>
      <c r="N39" s="41"/>
    </row>
    <row r="40" spans="1:14" ht="14.15" customHeight="1">
      <c r="A40" s="36"/>
      <c r="B40" s="42"/>
      <c r="C40" s="44"/>
      <c r="D40" s="356" t="str">
        <f>I8</f>
        <v>Crossfire Select G97 Yerxa</v>
      </c>
      <c r="E40" s="357"/>
      <c r="F40" s="76">
        <v>4</v>
      </c>
      <c r="G40" s="76">
        <v>9</v>
      </c>
      <c r="H40" s="76">
        <v>8</v>
      </c>
      <c r="I40" s="76"/>
      <c r="J40" s="76"/>
      <c r="K40" s="76">
        <v>21</v>
      </c>
      <c r="L40" s="44"/>
      <c r="M40" s="43"/>
      <c r="N40" s="41"/>
    </row>
    <row r="41" spans="1:14" ht="14.15" customHeight="1">
      <c r="A41" s="36"/>
      <c r="B41" s="42"/>
      <c r="C41" s="44"/>
      <c r="D41" s="356" t="str">
        <f>I9</f>
        <v>FME Fusion 97</v>
      </c>
      <c r="E41" s="357"/>
      <c r="F41" s="76">
        <v>4</v>
      </c>
      <c r="G41" s="76">
        <v>9</v>
      </c>
      <c r="H41" s="76">
        <v>9</v>
      </c>
      <c r="I41" s="76"/>
      <c r="J41" s="76"/>
      <c r="K41" s="76">
        <v>22</v>
      </c>
      <c r="L41" s="44"/>
      <c r="M41" s="43"/>
      <c r="N41" s="41"/>
    </row>
    <row r="42" spans="1:14" ht="14.15" customHeight="1">
      <c r="A42" s="36"/>
      <c r="B42" s="42"/>
      <c r="C42" s="44"/>
      <c r="D42" s="356" t="str">
        <f>I10</f>
        <v>SU NE G98/97 Blue</v>
      </c>
      <c r="E42" s="357"/>
      <c r="F42" s="76">
        <v>0</v>
      </c>
      <c r="G42" s="76">
        <v>1</v>
      </c>
      <c r="H42" s="76">
        <v>1</v>
      </c>
      <c r="I42" s="76"/>
      <c r="J42" s="76"/>
      <c r="K42" s="76">
        <v>2</v>
      </c>
      <c r="L42" s="44"/>
      <c r="M42" s="43"/>
      <c r="N42" s="41"/>
    </row>
    <row r="43" spans="1:14" ht="14.15" customHeight="1">
      <c r="A43" s="36"/>
      <c r="B43" s="42"/>
      <c r="C43" s="44"/>
      <c r="D43" s="356" t="str">
        <f>I11</f>
        <v>SGU 18</v>
      </c>
      <c r="E43" s="357"/>
      <c r="F43" s="76">
        <v>8</v>
      </c>
      <c r="G43" s="76">
        <v>0</v>
      </c>
      <c r="H43" s="76">
        <v>9</v>
      </c>
      <c r="I43" s="76"/>
      <c r="J43" s="76"/>
      <c r="K43" s="76">
        <v>17</v>
      </c>
      <c r="L43" s="44"/>
      <c r="M43" s="43"/>
      <c r="N43" s="41"/>
    </row>
    <row r="44" spans="1:14" ht="14.15" customHeight="1">
      <c r="A44" s="36"/>
      <c r="B44" s="4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 ht="14.15" customHeight="1">
      <c r="A45" s="36"/>
      <c r="B45" s="42"/>
      <c r="C45" s="139"/>
      <c r="D45" s="140" t="s">
        <v>105</v>
      </c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 ht="14.15" customHeight="1">
      <c r="A46" s="36"/>
      <c r="B46" s="42"/>
      <c r="C46" s="139"/>
      <c r="D46" s="141"/>
      <c r="E46" s="355" t="s">
        <v>626</v>
      </c>
      <c r="F46" s="355"/>
      <c r="G46" s="355"/>
      <c r="H46" s="355"/>
      <c r="I46" s="355"/>
      <c r="J46" s="355"/>
      <c r="K46" s="355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140" t="s">
        <v>106</v>
      </c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141"/>
      <c r="E49" s="355" t="s">
        <v>627</v>
      </c>
      <c r="F49" s="355"/>
      <c r="G49" s="355"/>
      <c r="H49" s="355"/>
      <c r="I49" s="355"/>
      <c r="J49" s="355"/>
      <c r="K49" s="355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5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54">
    <mergeCell ref="E49:K49"/>
    <mergeCell ref="D36:E36"/>
    <mergeCell ref="E46:K46"/>
    <mergeCell ref="E8:F8"/>
    <mergeCell ref="E9:F9"/>
    <mergeCell ref="E10:F10"/>
    <mergeCell ref="E11:F11"/>
    <mergeCell ref="I8:J8"/>
    <mergeCell ref="I9:J9"/>
    <mergeCell ref="I10:J10"/>
    <mergeCell ref="I11:J11"/>
    <mergeCell ref="D37:E37"/>
    <mergeCell ref="D39:E39"/>
    <mergeCell ref="D40:E40"/>
    <mergeCell ref="D41:E41"/>
    <mergeCell ref="D42:E42"/>
    <mergeCell ref="D43:E43"/>
    <mergeCell ref="G27:H27"/>
    <mergeCell ref="I27:J27"/>
    <mergeCell ref="D33:E33"/>
    <mergeCell ref="D34:E34"/>
    <mergeCell ref="D35:E35"/>
    <mergeCell ref="G29:H29"/>
    <mergeCell ref="I29:J29"/>
    <mergeCell ref="G31:H31"/>
    <mergeCell ref="I31:J31"/>
    <mergeCell ref="G24:H24"/>
    <mergeCell ref="I24:J24"/>
    <mergeCell ref="G25:H25"/>
    <mergeCell ref="I25:J25"/>
    <mergeCell ref="G26:H26"/>
    <mergeCell ref="I26:J26"/>
    <mergeCell ref="G22:H22"/>
    <mergeCell ref="I22:J22"/>
    <mergeCell ref="G21:H21"/>
    <mergeCell ref="I21:J21"/>
    <mergeCell ref="E7:F7"/>
    <mergeCell ref="I7:J7"/>
    <mergeCell ref="C2:L2"/>
    <mergeCell ref="G20:H20"/>
    <mergeCell ref="I20:J20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9:H19"/>
    <mergeCell ref="I19:J19"/>
    <mergeCell ref="C3:L5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pane ySplit="1" topLeftCell="A5" activePane="bottomLeft" state="frozen"/>
      <selection pane="bottomLeft" activeCell="D12" sqref="D12"/>
    </sheetView>
  </sheetViews>
  <sheetFormatPr defaultColWidth="8.81640625" defaultRowHeight="14.5"/>
  <cols>
    <col min="1" max="1" width="8.81640625" style="20"/>
    <col min="2" max="11" width="8.81640625" style="22"/>
    <col min="12" max="12" width="9.1796875" style="22" customWidth="1"/>
    <col min="13" max="13" width="4.453125" style="22" customWidth="1"/>
    <col min="14" max="16" width="8.81640625" style="22"/>
    <col min="17" max="17" width="3.453125" style="22" customWidth="1"/>
    <col min="18" max="19" width="8.81640625" style="22"/>
    <col min="20" max="20" width="3.453125" style="22" customWidth="1"/>
    <col min="21" max="16384" width="8.81640625" style="22"/>
  </cols>
  <sheetData>
    <row r="1" spans="1:22">
      <c r="B1" s="21" t="s">
        <v>495</v>
      </c>
      <c r="C1" s="21" t="s">
        <v>496</v>
      </c>
      <c r="D1" s="21" t="s">
        <v>497</v>
      </c>
      <c r="E1" s="21" t="s">
        <v>498</v>
      </c>
      <c r="F1" s="21" t="s">
        <v>499</v>
      </c>
      <c r="G1" s="21" t="s">
        <v>500</v>
      </c>
      <c r="H1" s="21" t="s">
        <v>501</v>
      </c>
      <c r="I1" s="21" t="s">
        <v>502</v>
      </c>
      <c r="J1" s="21" t="s">
        <v>503</v>
      </c>
      <c r="K1" s="21" t="s">
        <v>504</v>
      </c>
      <c r="L1" s="21" t="s">
        <v>505</v>
      </c>
    </row>
    <row r="2" spans="1:22">
      <c r="A2" s="23">
        <v>0.33333333333333331</v>
      </c>
      <c r="L2" s="24">
        <v>1</v>
      </c>
      <c r="N2" s="22">
        <f>COUNTBLANK(B2:L12)-25</f>
        <v>22</v>
      </c>
      <c r="O2" s="22" t="s">
        <v>506</v>
      </c>
      <c r="P2" s="22">
        <f>21+33+24</f>
        <v>78</v>
      </c>
      <c r="R2" s="22" t="s">
        <v>507</v>
      </c>
      <c r="S2" s="22">
        <f>SUM(P6:P7,S6:S7)</f>
        <v>26</v>
      </c>
      <c r="U2" s="142">
        <f>SUM(U6:V7)</f>
        <v>45</v>
      </c>
      <c r="V2" s="142" t="s">
        <v>203</v>
      </c>
    </row>
    <row r="3" spans="1:22">
      <c r="A3" s="23">
        <v>0.38541666666666669</v>
      </c>
      <c r="B3" s="208" t="s">
        <v>515</v>
      </c>
      <c r="C3" s="208" t="s">
        <v>515</v>
      </c>
      <c r="D3" s="208" t="s">
        <v>525</v>
      </c>
      <c r="E3" s="209" t="s">
        <v>525</v>
      </c>
      <c r="F3" s="209" t="s">
        <v>41</v>
      </c>
      <c r="J3" s="219" t="s">
        <v>517</v>
      </c>
      <c r="L3" s="24">
        <v>1</v>
      </c>
      <c r="O3" s="22" t="s">
        <v>508</v>
      </c>
      <c r="P3" s="22">
        <f>26+40+28</f>
        <v>94</v>
      </c>
      <c r="R3" s="22" t="s">
        <v>509</v>
      </c>
      <c r="S3" s="22">
        <f>SUM(P8:P9,S8:S9)</f>
        <v>42</v>
      </c>
      <c r="U3" s="25">
        <f>SUM(U8:V9)</f>
        <v>70</v>
      </c>
      <c r="V3" s="142" t="s">
        <v>203</v>
      </c>
    </row>
    <row r="4" spans="1:22">
      <c r="A4" s="23">
        <v>0.4375</v>
      </c>
      <c r="B4" s="208" t="s">
        <v>515</v>
      </c>
      <c r="C4" s="208" t="s">
        <v>519</v>
      </c>
      <c r="D4" s="208" t="s">
        <v>519</v>
      </c>
      <c r="F4" s="209" t="s">
        <v>41</v>
      </c>
      <c r="G4" s="209" t="s">
        <v>41</v>
      </c>
      <c r="J4" s="219" t="s">
        <v>517</v>
      </c>
      <c r="L4" s="24">
        <v>1</v>
      </c>
      <c r="O4" s="22" t="s">
        <v>510</v>
      </c>
      <c r="P4" s="22">
        <f>38+44+7+25+5</f>
        <v>119</v>
      </c>
      <c r="R4" s="22" t="s">
        <v>511</v>
      </c>
      <c r="S4" s="22">
        <f>SUM(P10:P13,S10:S14)</f>
        <v>74</v>
      </c>
      <c r="U4" s="25">
        <f>SUM(U10:V14)</f>
        <v>126</v>
      </c>
      <c r="V4" s="142" t="s">
        <v>203</v>
      </c>
    </row>
    <row r="5" spans="1:22">
      <c r="A5" s="23">
        <v>0.48958333333333331</v>
      </c>
      <c r="B5" s="25"/>
      <c r="C5" s="208" t="s">
        <v>519</v>
      </c>
      <c r="D5" s="25"/>
      <c r="F5" s="209" t="s">
        <v>521</v>
      </c>
      <c r="G5" s="209" t="s">
        <v>521</v>
      </c>
      <c r="H5" s="209" t="s">
        <v>41</v>
      </c>
      <c r="J5" s="219" t="s">
        <v>517</v>
      </c>
      <c r="L5" s="24">
        <v>1</v>
      </c>
    </row>
    <row r="6" spans="1:22">
      <c r="A6" s="23">
        <v>0.54166666666666596</v>
      </c>
      <c r="C6" s="209" t="s">
        <v>524</v>
      </c>
      <c r="D6" s="209" t="s">
        <v>527</v>
      </c>
      <c r="E6" s="209" t="s">
        <v>527</v>
      </c>
      <c r="G6" s="26"/>
      <c r="H6" s="209" t="s">
        <v>512</v>
      </c>
      <c r="J6" s="219" t="s">
        <v>518</v>
      </c>
      <c r="L6" s="25"/>
      <c r="O6" s="22" t="s">
        <v>513</v>
      </c>
      <c r="P6" s="22">
        <v>4</v>
      </c>
      <c r="R6" s="22" t="s">
        <v>514</v>
      </c>
      <c r="S6" s="22">
        <f>Girls!B5</f>
        <v>4</v>
      </c>
      <c r="U6" s="22">
        <v>7</v>
      </c>
      <c r="V6" s="22">
        <v>7</v>
      </c>
    </row>
    <row r="7" spans="1:22">
      <c r="A7" s="23">
        <v>0.59375</v>
      </c>
      <c r="B7" s="25"/>
      <c r="C7" s="209" t="s">
        <v>524</v>
      </c>
      <c r="D7" s="209" t="s">
        <v>527</v>
      </c>
      <c r="E7" s="209" t="s">
        <v>527</v>
      </c>
      <c r="G7" s="26"/>
      <c r="H7" s="209" t="s">
        <v>512</v>
      </c>
      <c r="I7" s="209" t="s">
        <v>512</v>
      </c>
      <c r="J7" s="219" t="s">
        <v>518</v>
      </c>
      <c r="K7" s="219"/>
      <c r="O7" s="22" t="s">
        <v>517</v>
      </c>
      <c r="P7" s="22">
        <v>10</v>
      </c>
      <c r="R7" s="22" t="s">
        <v>518</v>
      </c>
      <c r="S7" s="22">
        <f>Girls!B11</f>
        <v>8</v>
      </c>
      <c r="U7" s="22">
        <v>18</v>
      </c>
      <c r="V7" s="22">
        <v>13</v>
      </c>
    </row>
    <row r="8" spans="1:22">
      <c r="A8" s="23">
        <v>0.64583333333333304</v>
      </c>
      <c r="B8" s="208" t="s">
        <v>515</v>
      </c>
      <c r="C8" s="209" t="s">
        <v>526</v>
      </c>
      <c r="D8" s="209" t="s">
        <v>526</v>
      </c>
      <c r="E8" s="26"/>
      <c r="F8" s="209" t="s">
        <v>522</v>
      </c>
      <c r="G8" s="209" t="s">
        <v>522</v>
      </c>
      <c r="J8" s="219" t="s">
        <v>517</v>
      </c>
      <c r="K8" s="219"/>
      <c r="O8" s="22" t="s">
        <v>516</v>
      </c>
      <c r="P8" s="22">
        <f>Boys!B26</f>
        <v>16</v>
      </c>
      <c r="R8" s="22" t="s">
        <v>512</v>
      </c>
      <c r="S8" s="22">
        <f>Girls!B22</f>
        <v>10</v>
      </c>
      <c r="U8" s="22">
        <v>26</v>
      </c>
      <c r="V8" s="22">
        <v>18</v>
      </c>
    </row>
    <row r="9" spans="1:22">
      <c r="A9" s="23">
        <v>0.69791666666666696</v>
      </c>
      <c r="B9" s="26"/>
      <c r="C9" s="208" t="s">
        <v>524</v>
      </c>
      <c r="D9" s="209" t="s">
        <v>523</v>
      </c>
      <c r="F9" s="209" t="s">
        <v>521</v>
      </c>
      <c r="H9" s="26"/>
      <c r="I9" s="209" t="s">
        <v>512</v>
      </c>
      <c r="J9" s="219" t="s">
        <v>518</v>
      </c>
      <c r="K9" s="219" t="s">
        <v>518</v>
      </c>
      <c r="O9" s="22" t="s">
        <v>521</v>
      </c>
      <c r="P9" s="22">
        <f>Boys!B44</f>
        <v>8</v>
      </c>
      <c r="R9" s="22" t="s">
        <v>522</v>
      </c>
      <c r="S9" s="22">
        <f>Girls!B36</f>
        <v>8</v>
      </c>
      <c r="U9" s="22">
        <v>13</v>
      </c>
      <c r="V9" s="22">
        <v>13</v>
      </c>
    </row>
    <row r="10" spans="1:22">
      <c r="A10" s="23">
        <v>0.75</v>
      </c>
      <c r="B10" s="209" t="s">
        <v>523</v>
      </c>
      <c r="C10" s="208" t="s">
        <v>515</v>
      </c>
      <c r="D10" s="209" t="s">
        <v>520</v>
      </c>
      <c r="E10" s="209" t="s">
        <v>519</v>
      </c>
      <c r="F10" s="209" t="s">
        <v>521</v>
      </c>
      <c r="G10" s="26"/>
      <c r="H10" s="209" t="s">
        <v>40</v>
      </c>
      <c r="I10" s="26"/>
      <c r="J10" s="219" t="s">
        <v>513</v>
      </c>
      <c r="K10" s="219" t="s">
        <v>513</v>
      </c>
      <c r="L10" s="209" t="s">
        <v>523</v>
      </c>
      <c r="O10" s="22" t="s">
        <v>515</v>
      </c>
      <c r="P10" s="22">
        <f>Boys!B55</f>
        <v>12</v>
      </c>
      <c r="R10" s="22" t="s">
        <v>520</v>
      </c>
      <c r="S10" s="22">
        <f>Girls!B47</f>
        <v>14</v>
      </c>
      <c r="U10" s="22">
        <v>21</v>
      </c>
      <c r="V10" s="22">
        <v>23</v>
      </c>
    </row>
    <row r="11" spans="1:22">
      <c r="A11" s="23">
        <v>0.80208333333333304</v>
      </c>
      <c r="B11" s="209" t="s">
        <v>515</v>
      </c>
      <c r="C11" s="209" t="s">
        <v>524</v>
      </c>
      <c r="D11" s="208" t="s">
        <v>520</v>
      </c>
      <c r="E11" s="209" t="s">
        <v>520</v>
      </c>
      <c r="F11" s="209" t="s">
        <v>522</v>
      </c>
      <c r="G11" s="209" t="s">
        <v>522</v>
      </c>
      <c r="H11" s="209" t="s">
        <v>40</v>
      </c>
      <c r="J11" s="219" t="s">
        <v>514</v>
      </c>
      <c r="K11" s="219" t="s">
        <v>514</v>
      </c>
      <c r="L11" s="209" t="s">
        <v>526</v>
      </c>
      <c r="O11" s="22" t="s">
        <v>519</v>
      </c>
      <c r="P11" s="22">
        <f>Boys!B71</f>
        <v>10</v>
      </c>
      <c r="R11" s="22" t="s">
        <v>523</v>
      </c>
      <c r="S11" s="22">
        <f>Girls!B66</f>
        <v>10</v>
      </c>
      <c r="U11" s="22">
        <v>18</v>
      </c>
      <c r="V11" s="22">
        <v>18</v>
      </c>
    </row>
    <row r="12" spans="1:22">
      <c r="A12" s="23">
        <v>0.85416666666666696</v>
      </c>
      <c r="B12" s="208" t="s">
        <v>520</v>
      </c>
      <c r="C12" s="209" t="s">
        <v>520</v>
      </c>
      <c r="D12" s="209" t="s">
        <v>520</v>
      </c>
      <c r="E12" s="209" t="s">
        <v>520</v>
      </c>
      <c r="F12" s="24">
        <v>1</v>
      </c>
      <c r="G12" s="24">
        <v>1</v>
      </c>
      <c r="H12" s="24">
        <v>1</v>
      </c>
      <c r="I12" s="24">
        <v>1</v>
      </c>
      <c r="J12" s="27" t="s">
        <v>529</v>
      </c>
      <c r="K12" s="27" t="s">
        <v>529</v>
      </c>
      <c r="L12" s="219" t="s">
        <v>523</v>
      </c>
      <c r="O12" s="22" t="s">
        <v>525</v>
      </c>
      <c r="P12" s="22">
        <f>Boys!B85</f>
        <v>4</v>
      </c>
      <c r="R12" s="22" t="s">
        <v>526</v>
      </c>
      <c r="S12" s="22">
        <f>Girls!B80</f>
        <v>8</v>
      </c>
      <c r="U12" s="22">
        <v>7</v>
      </c>
      <c r="V12" s="22">
        <v>13</v>
      </c>
    </row>
    <row r="13" spans="1:22">
      <c r="O13" s="22" t="s">
        <v>527</v>
      </c>
      <c r="P13" s="22">
        <f>Boys!B91</f>
        <v>8</v>
      </c>
      <c r="R13" s="22" t="s">
        <v>524</v>
      </c>
      <c r="S13" s="22">
        <f>Girls!B91</f>
        <v>8</v>
      </c>
      <c r="U13" s="22">
        <v>13</v>
      </c>
      <c r="V13" s="22">
        <v>13</v>
      </c>
    </row>
    <row r="14" spans="1:22">
      <c r="O14" s="22" t="s">
        <v>530</v>
      </c>
      <c r="P14" s="22">
        <f>Boys!B102</f>
        <v>0</v>
      </c>
      <c r="R14" s="22" t="s">
        <v>528</v>
      </c>
      <c r="S14" s="22">
        <f>Girls!B102</f>
        <v>0</v>
      </c>
      <c r="U14" s="22">
        <v>0</v>
      </c>
      <c r="V14" s="22">
        <v>0</v>
      </c>
    </row>
    <row r="16" spans="1:22">
      <c r="A16" s="23">
        <v>0.33333333333333331</v>
      </c>
      <c r="B16" s="219" t="s">
        <v>519</v>
      </c>
      <c r="C16" s="219" t="s">
        <v>519</v>
      </c>
      <c r="D16" s="219" t="s">
        <v>524</v>
      </c>
      <c r="E16" s="219" t="s">
        <v>524</v>
      </c>
      <c r="F16" s="209" t="s">
        <v>515</v>
      </c>
      <c r="G16" s="209" t="s">
        <v>521</v>
      </c>
      <c r="H16" s="209" t="s">
        <v>516</v>
      </c>
      <c r="I16" s="209" t="s">
        <v>512</v>
      </c>
      <c r="J16" s="219" t="s">
        <v>517</v>
      </c>
      <c r="K16" s="219" t="s">
        <v>517</v>
      </c>
      <c r="L16" s="220" t="s">
        <v>519</v>
      </c>
      <c r="O16" s="22" t="s">
        <v>513</v>
      </c>
      <c r="P16" s="22">
        <f>(COUNTIF($B$2:$L$36,"BU10A"))+(COUNTIF($B$2:$L$36,"BU10B"))+(COUNTIF($B$2:$L$36,"BU10C"))+(COUNTIF($B$2:$L$36,"BU10A/B"))+(COUNTIF($B$2:$L$36,"BU10FIN"))+(COUNTIF($B$2:$L$36,"BU10SEM"))</f>
        <v>0</v>
      </c>
      <c r="R16" s="22" t="s">
        <v>514</v>
      </c>
      <c r="S16" s="22">
        <f>(COUNTIF($B$2:$L$36,"gU10"))+(COUNTIF($B$2:$L$36,"gU10FIN"))</f>
        <v>6</v>
      </c>
    </row>
    <row r="17" spans="1:20">
      <c r="A17" s="23">
        <v>0.38541666666666669</v>
      </c>
      <c r="B17" s="219" t="s">
        <v>523</v>
      </c>
      <c r="C17" s="219" t="s">
        <v>523</v>
      </c>
      <c r="D17" s="219" t="s">
        <v>524</v>
      </c>
      <c r="E17" s="209" t="s">
        <v>515</v>
      </c>
      <c r="F17" s="209" t="s">
        <v>515</v>
      </c>
      <c r="G17" s="209" t="s">
        <v>521</v>
      </c>
      <c r="H17" s="209" t="s">
        <v>512</v>
      </c>
      <c r="I17" s="209" t="s">
        <v>512</v>
      </c>
      <c r="J17" s="219" t="s">
        <v>517</v>
      </c>
      <c r="K17" s="219" t="s">
        <v>517</v>
      </c>
      <c r="L17" s="24">
        <v>2</v>
      </c>
      <c r="N17" s="22">
        <f>COUNTBLANK(B16:L26)</f>
        <v>0</v>
      </c>
      <c r="O17" s="22" t="s">
        <v>517</v>
      </c>
      <c r="P17" s="25">
        <f>(COUNTIF($B$2:$L$36,"BU11A"))+(COUNTIF($B$2:$L$36,"BU11B"))+(COUNTIF($B$2:$L$36,"BU11C"))+(COUNTIF($B$2:$L$36,"BU11B/C"))+(COUNTIF($B$2:$L$36,"BU11FIN"))+(COUNTIF($B$2:$L$36,"BU11SEM"))</f>
        <v>0</v>
      </c>
      <c r="Q17" s="22" t="s">
        <v>531</v>
      </c>
      <c r="R17" s="22" t="s">
        <v>518</v>
      </c>
      <c r="S17" s="25">
        <f>(COUNTIF($B$2:$L$36,"gU11A"))+(COUNTIF($B$2:$L$36,"gU11B"))+(COUNTIF($B$2:$L$36,"gU11C"))+(COUNTIF($B$2:$L$36,"gU11B/C"))+(COUNTIF($B$2:$L$36,"gU11FIN"))+(COUNTIF($B$2:$L$36,"gU11SEM"))</f>
        <v>0</v>
      </c>
      <c r="T17" s="25" t="s">
        <v>531</v>
      </c>
    </row>
    <row r="18" spans="1:20">
      <c r="A18" s="23">
        <v>0.4375</v>
      </c>
      <c r="B18" s="219" t="s">
        <v>519</v>
      </c>
      <c r="C18" s="219" t="s">
        <v>524</v>
      </c>
      <c r="D18" s="219" t="s">
        <v>523</v>
      </c>
      <c r="E18" s="209" t="s">
        <v>515</v>
      </c>
      <c r="F18" s="209" t="s">
        <v>515</v>
      </c>
      <c r="G18" s="209" t="s">
        <v>521</v>
      </c>
      <c r="H18" s="209" t="s">
        <v>512</v>
      </c>
      <c r="I18" s="209" t="s">
        <v>512</v>
      </c>
      <c r="J18" s="219" t="s">
        <v>518</v>
      </c>
      <c r="K18" s="219" t="s">
        <v>518</v>
      </c>
      <c r="L18" s="24">
        <v>3</v>
      </c>
      <c r="O18" s="22" t="s">
        <v>516</v>
      </c>
      <c r="P18" s="22">
        <f>(COUNTIF($B$2:$L$36,"BU12A"))+(COUNTIF($B$2:$L$36,"BU12B"))+(COUNTIF($B$2:$L$36,"BU12B/C"))+(COUNTIF($B$2:$L$36,"BU12C"))+(COUNTIF($B$2:$L$36,"BU12FIN"))+(COUNTIF($B$2:$L$36,"BU12SEM"))</f>
        <v>0</v>
      </c>
      <c r="Q18" s="22" t="s">
        <v>531</v>
      </c>
      <c r="R18" s="22" t="s">
        <v>512</v>
      </c>
      <c r="S18" s="22">
        <f>(COUNTIF($B$2:$L$36,"gU12A"))+(COUNTIF($B$2:$L$36,"gU12B"))+(COUNTIF($B$2:$L$36,"gU12A/B"))+(COUNTIF($B$2:$L$36,"gU12C"))+(COUNTIF($B$2:$L$36,"gU12FIN"))+(COUNTIF($B$2:$L$36,"gU12SEM"))</f>
        <v>0</v>
      </c>
      <c r="T18" s="22" t="s">
        <v>531</v>
      </c>
    </row>
    <row r="19" spans="1:20">
      <c r="A19" s="23">
        <v>0.48958333333333331</v>
      </c>
      <c r="B19" s="219" t="s">
        <v>519</v>
      </c>
      <c r="C19" s="219" t="s">
        <v>520</v>
      </c>
      <c r="D19" s="219" t="s">
        <v>520</v>
      </c>
      <c r="E19" s="219" t="s">
        <v>520</v>
      </c>
      <c r="F19" s="209" t="s">
        <v>515</v>
      </c>
      <c r="G19" s="209" t="s">
        <v>521</v>
      </c>
      <c r="H19" s="209" t="s">
        <v>516</v>
      </c>
      <c r="I19" s="209" t="s">
        <v>516</v>
      </c>
      <c r="J19" s="219" t="s">
        <v>518</v>
      </c>
      <c r="K19" s="219" t="s">
        <v>518</v>
      </c>
      <c r="L19" s="24">
        <v>4</v>
      </c>
      <c r="O19" s="22" t="s">
        <v>521</v>
      </c>
      <c r="P19" s="25">
        <f>(COUNTIF($B$2:$L$36,"BU13A"))+(COUNTIF($B$2:$L$36,"BU13B"))+(COUNTIF($B$2:$L$36,"BU13C"))+(COUNTIF($B$2:$L$36,"BU13FIN"))+(COUNTIF($B$2:$L$36,"BU13SEM"))</f>
        <v>0</v>
      </c>
      <c r="Q19" s="22" t="s">
        <v>531</v>
      </c>
      <c r="R19" s="22" t="s">
        <v>522</v>
      </c>
      <c r="S19" s="25">
        <f>(COUNTIF($B$2:$L$36,"GU13A"))+(COUNTIF($B$2:$L$36,"GU13B"))+(COUNTIF($B$2:$L$36,"GU13C"))+(COUNTIF($B$2:$L$36,"GU13B/C"))+(COUNTIF($B$2:$L$36,"GU13FIN"))+(COUNTIF($B$2:$L$36,"GU13SEM"))</f>
        <v>0</v>
      </c>
      <c r="T19" s="25" t="s">
        <v>531</v>
      </c>
    </row>
    <row r="20" spans="1:20">
      <c r="A20" s="23">
        <v>0.54166666666666596</v>
      </c>
      <c r="B20" s="219" t="s">
        <v>526</v>
      </c>
      <c r="C20" s="219" t="s">
        <v>523</v>
      </c>
      <c r="D20" s="219" t="s">
        <v>523</v>
      </c>
      <c r="E20" s="209" t="s">
        <v>520</v>
      </c>
      <c r="F20" s="209" t="s">
        <v>520</v>
      </c>
      <c r="G20" s="209" t="s">
        <v>522</v>
      </c>
      <c r="H20" s="209" t="s">
        <v>516</v>
      </c>
      <c r="I20" s="209" t="s">
        <v>516</v>
      </c>
      <c r="J20" s="219" t="s">
        <v>517</v>
      </c>
      <c r="K20" s="219" t="s">
        <v>513</v>
      </c>
      <c r="L20" s="219" t="s">
        <v>526</v>
      </c>
      <c r="O20" s="22" t="s">
        <v>515</v>
      </c>
      <c r="P20" s="22">
        <f>(COUNTIF($B$2:$L$36,"BU14A"))+(COUNTIF($B$2:$L$36,"BU14B"))+(COUNTIF($B$2:$L$36,"BU14C"))+(COUNTIF($B$2:$L$36,"BU14B/C"))+(COUNTIF($B$2:$L$36,"BU14FIN"))+(COUNTIF($B$2:$L$36,"BU14SEM"))</f>
        <v>0</v>
      </c>
      <c r="Q20" s="22" t="s">
        <v>531</v>
      </c>
      <c r="R20" s="22" t="s">
        <v>520</v>
      </c>
      <c r="S20" s="22">
        <f>(COUNTIF($B$2:$L$36,"GU14A"))+(COUNTIF($B$2:$L$36,"GU14B"))+(COUNTIF($B$2:$L$36,"GU14C"))+(COUNTIF($B$2:$L$36,"GU14B/C"))+(COUNTIF($B$2:$L$36,"GU14FIN"))+(COUNTIF($B$2:$L$36,"GU14SEM"))</f>
        <v>0</v>
      </c>
      <c r="T20" s="25" t="s">
        <v>531</v>
      </c>
    </row>
    <row r="21" spans="1:20">
      <c r="A21" s="23">
        <v>0.59375</v>
      </c>
      <c r="B21" s="219" t="s">
        <v>519</v>
      </c>
      <c r="C21" s="219" t="s">
        <v>525</v>
      </c>
      <c r="D21" s="219" t="s">
        <v>525</v>
      </c>
      <c r="E21" s="209" t="s">
        <v>520</v>
      </c>
      <c r="F21" s="209" t="s">
        <v>520</v>
      </c>
      <c r="G21" s="209" t="s">
        <v>522</v>
      </c>
      <c r="H21" s="209" t="s">
        <v>512</v>
      </c>
      <c r="I21" s="209" t="s">
        <v>512</v>
      </c>
      <c r="J21" s="219" t="s">
        <v>517</v>
      </c>
      <c r="K21" s="219" t="s">
        <v>513</v>
      </c>
      <c r="L21" s="219" t="s">
        <v>519</v>
      </c>
      <c r="O21" s="22" t="s">
        <v>519</v>
      </c>
      <c r="P21" s="22">
        <f>(COUNTIF($B$2:$L$36,"BU15A"))+(COUNTIF($B$2:$L$36,"BU15B"))+(COUNTIF($B$2:$L$36,"BU15C"))+(COUNTIF($B$2:$L$36,"BU15FIN"))+(COUNTIF($B$2:$L$36,"BU15SEM"))</f>
        <v>0</v>
      </c>
      <c r="Q21" s="22" t="s">
        <v>531</v>
      </c>
      <c r="R21" s="22" t="s">
        <v>523</v>
      </c>
      <c r="S21" s="22">
        <f>(COUNTIF($B$2:$L$36,"GU15A"))+(COUNTIF($B$2:$L$36,"GU15B"))+(COUNTIF($B$2:$L$36,"GU15FIN"))</f>
        <v>0</v>
      </c>
      <c r="T21" s="25" t="s">
        <v>531</v>
      </c>
    </row>
    <row r="22" spans="1:20">
      <c r="A22" s="23">
        <v>0.64583333333333304</v>
      </c>
      <c r="B22" s="219" t="s">
        <v>519</v>
      </c>
      <c r="C22" s="219" t="s">
        <v>515</v>
      </c>
      <c r="D22" s="219" t="s">
        <v>520</v>
      </c>
      <c r="E22" s="219" t="s">
        <v>520</v>
      </c>
      <c r="F22" s="209" t="s">
        <v>515</v>
      </c>
      <c r="G22" s="209" t="s">
        <v>522</v>
      </c>
      <c r="H22" s="209" t="s">
        <v>512</v>
      </c>
      <c r="I22" s="209" t="s">
        <v>512</v>
      </c>
      <c r="J22" s="219" t="s">
        <v>517</v>
      </c>
      <c r="K22" s="219" t="s">
        <v>514</v>
      </c>
      <c r="L22" s="219" t="s">
        <v>527</v>
      </c>
      <c r="O22" s="22" t="s">
        <v>525</v>
      </c>
      <c r="P22" s="22">
        <f>(COUNTIF($B$2:$L$36,"BU16A"))+(COUNTIF($B$2:$L$36,"BU16B"))+(COUNTIF($B$2:$L$36,"BU16A/B"))+(COUNTIF($B$2:$L$36,"BU16FIN"))</f>
        <v>0</v>
      </c>
      <c r="Q22" s="22" t="s">
        <v>531</v>
      </c>
      <c r="R22" s="22" t="s">
        <v>526</v>
      </c>
      <c r="S22" s="22">
        <f>(COUNTIF($B$2:$L$36,"GU16A"))+(COUNTIF($B$2:$L$36,"GU16B"))+(COUNTIF($B$2:$L$36,"GU16A/B"))+(COUNTIF($B$2:$L$36,"GU16FIN"))</f>
        <v>0</v>
      </c>
      <c r="T22" s="22" t="s">
        <v>531</v>
      </c>
    </row>
    <row r="23" spans="1:20">
      <c r="A23" s="23">
        <v>0.69791666666666696</v>
      </c>
      <c r="B23" s="219" t="s">
        <v>527</v>
      </c>
      <c r="C23" s="220" t="s">
        <v>527</v>
      </c>
      <c r="D23" s="219" t="s">
        <v>526</v>
      </c>
      <c r="E23" s="219" t="s">
        <v>526</v>
      </c>
      <c r="F23" s="209" t="s">
        <v>515</v>
      </c>
      <c r="G23" s="209" t="s">
        <v>522</v>
      </c>
      <c r="H23" s="209" t="s">
        <v>512</v>
      </c>
      <c r="I23" s="209" t="s">
        <v>516</v>
      </c>
      <c r="J23" s="219" t="s">
        <v>517</v>
      </c>
      <c r="K23" s="219" t="s">
        <v>514</v>
      </c>
      <c r="L23" s="219" t="s">
        <v>527</v>
      </c>
      <c r="O23" s="22" t="s">
        <v>527</v>
      </c>
      <c r="R23" s="22" t="s">
        <v>524</v>
      </c>
      <c r="S23" s="22">
        <f>(COUNTIF($B$2:$L$36,"GU17"))+(COUNTIF($B$2:$L$36,"GU17FIN"))</f>
        <v>12</v>
      </c>
      <c r="T23" s="22" t="s">
        <v>531</v>
      </c>
    </row>
    <row r="24" spans="1:20">
      <c r="A24" s="23">
        <v>0.75</v>
      </c>
      <c r="B24" s="219" t="s">
        <v>523</v>
      </c>
      <c r="C24" s="219" t="s">
        <v>523</v>
      </c>
      <c r="D24" s="219" t="s">
        <v>523</v>
      </c>
      <c r="E24" s="219" t="s">
        <v>515</v>
      </c>
      <c r="F24" s="209" t="s">
        <v>520</v>
      </c>
      <c r="G24" s="209" t="s">
        <v>516</v>
      </c>
      <c r="H24" s="209" t="s">
        <v>516</v>
      </c>
      <c r="I24" s="209" t="s">
        <v>516</v>
      </c>
      <c r="J24" s="219" t="s">
        <v>517</v>
      </c>
      <c r="K24" s="219" t="s">
        <v>517</v>
      </c>
      <c r="L24" s="219" t="s">
        <v>523</v>
      </c>
      <c r="O24" s="22" t="s">
        <v>530</v>
      </c>
      <c r="R24" s="22" t="s">
        <v>528</v>
      </c>
      <c r="S24" s="22">
        <f>(COUNTIF($B$2:$L$36,"GU19"))+(COUNTIF($B$2:$L$36,"GU19FIN"))</f>
        <v>0</v>
      </c>
      <c r="T24" s="22" t="s">
        <v>531</v>
      </c>
    </row>
    <row r="25" spans="1:20">
      <c r="A25" s="23">
        <v>0.80208333333333304</v>
      </c>
      <c r="B25" s="219" t="s">
        <v>520</v>
      </c>
      <c r="C25" s="219" t="s">
        <v>520</v>
      </c>
      <c r="D25" s="219" t="s">
        <v>515</v>
      </c>
      <c r="E25" s="219" t="s">
        <v>515</v>
      </c>
      <c r="F25" s="209" t="s">
        <v>520</v>
      </c>
      <c r="G25" s="209" t="s">
        <v>516</v>
      </c>
      <c r="H25" s="209" t="s">
        <v>516</v>
      </c>
      <c r="I25" s="209" t="s">
        <v>516</v>
      </c>
      <c r="J25" s="219" t="s">
        <v>518</v>
      </c>
      <c r="K25" s="219" t="s">
        <v>518</v>
      </c>
      <c r="L25" s="219" t="s">
        <v>526</v>
      </c>
    </row>
    <row r="26" spans="1:20">
      <c r="A26" s="23">
        <v>0.85416666666666696</v>
      </c>
      <c r="B26" s="219" t="s">
        <v>520</v>
      </c>
      <c r="C26" s="219" t="s">
        <v>523</v>
      </c>
      <c r="D26" s="219" t="s">
        <v>519</v>
      </c>
      <c r="E26" s="219" t="s">
        <v>519</v>
      </c>
      <c r="F26" s="24">
        <v>1</v>
      </c>
      <c r="G26" s="24">
        <v>1</v>
      </c>
      <c r="H26" s="24">
        <v>1</v>
      </c>
      <c r="I26" s="24">
        <v>1</v>
      </c>
      <c r="J26" s="219" t="s">
        <v>518</v>
      </c>
      <c r="K26" s="219" t="s">
        <v>518</v>
      </c>
      <c r="L26" s="219" t="s">
        <v>526</v>
      </c>
    </row>
    <row r="28" spans="1:20">
      <c r="A28" s="23">
        <v>0.33333333333333331</v>
      </c>
      <c r="B28" s="219" t="s">
        <v>527</v>
      </c>
      <c r="C28" s="219" t="s">
        <v>527</v>
      </c>
      <c r="D28" s="219" t="s">
        <v>525</v>
      </c>
      <c r="E28" s="219" t="s">
        <v>525</v>
      </c>
      <c r="F28" s="219" t="s">
        <v>522</v>
      </c>
      <c r="G28" s="219" t="s">
        <v>522</v>
      </c>
      <c r="H28" s="219" t="s">
        <v>516</v>
      </c>
      <c r="I28" s="219" t="s">
        <v>512</v>
      </c>
      <c r="J28" s="219" t="s">
        <v>517</v>
      </c>
      <c r="L28" s="219" t="s">
        <v>527</v>
      </c>
      <c r="P28" s="22">
        <f>286-58</f>
        <v>228</v>
      </c>
    </row>
    <row r="29" spans="1:20">
      <c r="A29" s="23">
        <v>0.38541666666666669</v>
      </c>
      <c r="B29" s="255" t="s">
        <v>527</v>
      </c>
      <c r="C29" s="219" t="s">
        <v>523</v>
      </c>
      <c r="D29" s="219" t="s">
        <v>519</v>
      </c>
      <c r="E29" s="219" t="s">
        <v>524</v>
      </c>
      <c r="F29" s="219" t="s">
        <v>522</v>
      </c>
      <c r="G29" s="219" t="s">
        <v>522</v>
      </c>
      <c r="H29" s="219" t="s">
        <v>516</v>
      </c>
      <c r="I29" s="219" t="s">
        <v>516</v>
      </c>
      <c r="J29" s="219" t="s">
        <v>513</v>
      </c>
      <c r="K29" s="219" t="s">
        <v>513</v>
      </c>
      <c r="L29" s="220" t="s">
        <v>524</v>
      </c>
      <c r="N29" s="22">
        <f>COUNTBLANK(B28:L36)</f>
        <v>28</v>
      </c>
      <c r="P29" s="22">
        <f>P28/1.5</f>
        <v>152</v>
      </c>
    </row>
    <row r="30" spans="1:20">
      <c r="A30" s="23">
        <v>0.4375</v>
      </c>
      <c r="B30" s="219" t="s">
        <v>526</v>
      </c>
      <c r="C30" s="219" t="s">
        <v>526</v>
      </c>
      <c r="D30" s="219" t="s">
        <v>526</v>
      </c>
      <c r="E30" s="219" t="s">
        <v>524</v>
      </c>
      <c r="F30" s="219" t="s">
        <v>521</v>
      </c>
      <c r="G30" s="219" t="s">
        <v>516</v>
      </c>
      <c r="H30" s="219" t="s">
        <v>516</v>
      </c>
      <c r="I30" s="219" t="s">
        <v>516</v>
      </c>
      <c r="J30" s="219" t="s">
        <v>514</v>
      </c>
      <c r="K30" s="219" t="s">
        <v>514</v>
      </c>
      <c r="L30" s="219" t="s">
        <v>524</v>
      </c>
    </row>
    <row r="31" spans="1:20">
      <c r="A31" s="23">
        <v>0.48958333333333331</v>
      </c>
      <c r="B31" s="219" t="s">
        <v>63</v>
      </c>
      <c r="C31" s="219" t="s">
        <v>63</v>
      </c>
      <c r="D31" s="219" t="s">
        <v>68</v>
      </c>
      <c r="E31" s="219" t="s">
        <v>68</v>
      </c>
      <c r="F31" s="219" t="s">
        <v>521</v>
      </c>
      <c r="G31" s="219" t="s">
        <v>521</v>
      </c>
      <c r="H31" s="219" t="s">
        <v>521</v>
      </c>
      <c r="I31" s="219" t="s">
        <v>81</v>
      </c>
      <c r="J31" s="219" t="s">
        <v>204</v>
      </c>
      <c r="K31" s="219"/>
      <c r="L31" s="220" t="s">
        <v>67</v>
      </c>
    </row>
    <row r="32" spans="1:20">
      <c r="A32" s="23">
        <v>0.54166666666666596</v>
      </c>
      <c r="B32" s="26" t="s">
        <v>532</v>
      </c>
      <c r="C32" s="219" t="s">
        <v>66</v>
      </c>
      <c r="D32" s="219" t="s">
        <v>69</v>
      </c>
      <c r="E32" s="219" t="s">
        <v>69</v>
      </c>
      <c r="F32" s="219" t="s">
        <v>77</v>
      </c>
      <c r="G32" s="26"/>
      <c r="H32" s="219" t="s">
        <v>81</v>
      </c>
      <c r="J32" s="219" t="s">
        <v>205</v>
      </c>
      <c r="K32" s="219" t="s">
        <v>205</v>
      </c>
      <c r="L32" s="220" t="s">
        <v>67</v>
      </c>
      <c r="O32" s="28"/>
    </row>
    <row r="33" spans="1:12">
      <c r="A33" s="23">
        <v>0.59375</v>
      </c>
      <c r="B33" s="26" t="s">
        <v>532</v>
      </c>
      <c r="C33" s="219" t="s">
        <v>71</v>
      </c>
      <c r="D33" s="219" t="s">
        <v>64</v>
      </c>
      <c r="E33" s="219" t="s">
        <v>65</v>
      </c>
      <c r="F33" s="26"/>
      <c r="G33" s="219" t="s">
        <v>78</v>
      </c>
      <c r="H33" s="219" t="s">
        <v>78</v>
      </c>
      <c r="I33" s="26"/>
      <c r="J33" s="219" t="s">
        <v>206</v>
      </c>
      <c r="K33" s="219" t="s">
        <v>207</v>
      </c>
      <c r="L33" s="219" t="s">
        <v>70</v>
      </c>
    </row>
    <row r="34" spans="1:12">
      <c r="A34" s="23">
        <v>0.64583333333333304</v>
      </c>
      <c r="B34" s="26" t="s">
        <v>532</v>
      </c>
      <c r="D34" s="26"/>
      <c r="E34" s="26"/>
      <c r="F34" s="219" t="s">
        <v>79</v>
      </c>
      <c r="G34" s="26"/>
      <c r="H34" s="26"/>
      <c r="I34" s="26"/>
      <c r="J34" s="219"/>
      <c r="K34" s="219"/>
    </row>
    <row r="35" spans="1:12">
      <c r="A35" s="23">
        <v>0.69791666666666696</v>
      </c>
      <c r="B35" s="26" t="s">
        <v>532</v>
      </c>
      <c r="C35" s="219" t="s">
        <v>72</v>
      </c>
      <c r="D35" s="219" t="s">
        <v>73</v>
      </c>
      <c r="E35" s="219" t="s">
        <v>74</v>
      </c>
      <c r="F35" s="26"/>
      <c r="G35" s="26"/>
      <c r="H35" s="219" t="s">
        <v>80</v>
      </c>
      <c r="J35" s="219" t="s">
        <v>208</v>
      </c>
      <c r="K35" s="219"/>
      <c r="L35" s="219" t="s">
        <v>75</v>
      </c>
    </row>
    <row r="36" spans="1:12">
      <c r="A36" s="23">
        <v>0.75</v>
      </c>
      <c r="B36" s="26" t="s">
        <v>532</v>
      </c>
      <c r="E36" s="219" t="s">
        <v>76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31" workbookViewId="0">
      <selection activeCell="D52" sqref="D52"/>
    </sheetView>
  </sheetViews>
  <sheetFormatPr defaultColWidth="8.81640625" defaultRowHeight="13"/>
  <cols>
    <col min="1" max="1" width="28.81640625" style="10" bestFit="1" customWidth="1"/>
    <col min="2" max="2" width="3.26953125" style="11" customWidth="1"/>
    <col min="3" max="3" width="27.81640625" style="11" customWidth="1"/>
    <col min="4" max="4" width="44.7265625" style="10" customWidth="1"/>
    <col min="5" max="5" width="21.7265625" style="10" customWidth="1"/>
    <col min="6" max="16384" width="8.81640625" style="10"/>
  </cols>
  <sheetData>
    <row r="1" spans="1:7" ht="18.5">
      <c r="A1" s="12" t="s">
        <v>121</v>
      </c>
      <c r="B1" s="13"/>
      <c r="C1" s="13"/>
      <c r="D1" s="13"/>
      <c r="E1" s="13"/>
      <c r="F1" s="14">
        <f>SUM(B5:B106)</f>
        <v>73</v>
      </c>
    </row>
    <row r="2" spans="1:7" ht="9" customHeight="1">
      <c r="A2" s="15"/>
    </row>
    <row r="3" spans="1:7">
      <c r="A3" s="16" t="s">
        <v>468</v>
      </c>
      <c r="B3" s="17" t="s">
        <v>469</v>
      </c>
      <c r="C3" s="18" t="s">
        <v>470</v>
      </c>
      <c r="D3" s="18" t="s">
        <v>471</v>
      </c>
      <c r="E3" s="18" t="s">
        <v>472</v>
      </c>
    </row>
    <row r="5" spans="1:7" ht="14.5">
      <c r="A5" s="19" t="s">
        <v>473</v>
      </c>
      <c r="B5" s="11">
        <f>COUNTA(A6:A11)</f>
        <v>5</v>
      </c>
      <c r="G5" s="10">
        <v>7</v>
      </c>
    </row>
    <row r="6" spans="1:7">
      <c r="A6" s="10" t="s">
        <v>533</v>
      </c>
      <c r="C6" s="11" t="s">
        <v>354</v>
      </c>
      <c r="D6" s="10" t="s">
        <v>279</v>
      </c>
    </row>
    <row r="7" spans="1:7">
      <c r="A7" s="10" t="s">
        <v>534</v>
      </c>
    </row>
    <row r="8" spans="1:7">
      <c r="A8" s="10" t="s">
        <v>535</v>
      </c>
      <c r="C8" s="11" t="s">
        <v>354</v>
      </c>
    </row>
    <row r="9" spans="1:7">
      <c r="A9" s="10" t="s">
        <v>536</v>
      </c>
      <c r="D9" s="10" t="s">
        <v>355</v>
      </c>
    </row>
    <row r="10" spans="1:7">
      <c r="A10" s="30" t="s">
        <v>537</v>
      </c>
      <c r="B10" s="31"/>
      <c r="C10" s="31" t="s">
        <v>354</v>
      </c>
    </row>
    <row r="12" spans="1:7" ht="14.5">
      <c r="A12" s="19" t="s">
        <v>474</v>
      </c>
      <c r="B12" s="11">
        <f>COUNTA(A13:A25)</f>
        <v>10</v>
      </c>
      <c r="G12" s="10">
        <v>18</v>
      </c>
    </row>
    <row r="13" spans="1:7">
      <c r="A13" s="10" t="s">
        <v>540</v>
      </c>
    </row>
    <row r="14" spans="1:7">
      <c r="A14" s="10" t="s">
        <v>542</v>
      </c>
      <c r="D14" s="10" t="s">
        <v>361</v>
      </c>
    </row>
    <row r="15" spans="1:7">
      <c r="A15" s="10" t="s">
        <v>545</v>
      </c>
      <c r="D15" s="10" t="s">
        <v>356</v>
      </c>
    </row>
    <row r="16" spans="1:7" ht="3.75" customHeight="1"/>
    <row r="17" spans="1:7">
      <c r="A17" s="10" t="s">
        <v>543</v>
      </c>
      <c r="D17" s="10" t="s">
        <v>357</v>
      </c>
    </row>
    <row r="18" spans="1:7">
      <c r="A18" s="10" t="s">
        <v>546</v>
      </c>
      <c r="C18" s="11" t="s">
        <v>358</v>
      </c>
      <c r="D18" s="10" t="s">
        <v>362</v>
      </c>
    </row>
    <row r="19" spans="1:7">
      <c r="A19" s="10" t="s">
        <v>544</v>
      </c>
    </row>
    <row r="20" spans="1:7" ht="5.25" customHeight="1"/>
    <row r="21" spans="1:7">
      <c r="A21" s="10" t="s">
        <v>538</v>
      </c>
      <c r="C21" s="11" t="s">
        <v>358</v>
      </c>
      <c r="D21" s="10" t="s">
        <v>359</v>
      </c>
    </row>
    <row r="22" spans="1:7">
      <c r="A22" s="10" t="s">
        <v>541</v>
      </c>
    </row>
    <row r="23" spans="1:7">
      <c r="A23" s="10" t="s">
        <v>539</v>
      </c>
      <c r="C23" s="11" t="s">
        <v>358</v>
      </c>
      <c r="D23" s="10" t="s">
        <v>360</v>
      </c>
    </row>
    <row r="24" spans="1:7">
      <c r="A24" s="10" t="s">
        <v>547</v>
      </c>
      <c r="C24" s="11" t="s">
        <v>358</v>
      </c>
      <c r="D24" s="10" t="s">
        <v>363</v>
      </c>
    </row>
    <row r="26" spans="1:7" ht="14.5">
      <c r="A26" s="19" t="s">
        <v>475</v>
      </c>
      <c r="B26" s="11">
        <f>COUNTA(A27:A43)</f>
        <v>16</v>
      </c>
      <c r="G26" s="10">
        <v>18</v>
      </c>
    </row>
    <row r="27" spans="1:7">
      <c r="A27" s="10" t="s">
        <v>550</v>
      </c>
      <c r="C27" s="29" t="s">
        <v>370</v>
      </c>
    </row>
    <row r="28" spans="1:7">
      <c r="A28" s="10" t="s">
        <v>554</v>
      </c>
      <c r="C28" s="29" t="s">
        <v>491</v>
      </c>
    </row>
    <row r="29" spans="1:7">
      <c r="A29" s="10" t="s">
        <v>551</v>
      </c>
      <c r="C29" s="29" t="s">
        <v>370</v>
      </c>
    </row>
    <row r="30" spans="1:7">
      <c r="A30" s="10" t="s">
        <v>476</v>
      </c>
      <c r="C30" s="29" t="s">
        <v>274</v>
      </c>
      <c r="D30" s="10" t="s">
        <v>366</v>
      </c>
    </row>
    <row r="31" spans="1:7">
      <c r="A31" s="10" t="s">
        <v>553</v>
      </c>
      <c r="C31" s="29" t="s">
        <v>217</v>
      </c>
    </row>
    <row r="32" spans="1:7">
      <c r="A32" s="10" t="s">
        <v>212</v>
      </c>
      <c r="C32" s="29" t="s">
        <v>218</v>
      </c>
      <c r="D32" s="10" t="s">
        <v>367</v>
      </c>
    </row>
    <row r="33" spans="1:7">
      <c r="A33" s="10" t="s">
        <v>560</v>
      </c>
      <c r="C33" s="29" t="s">
        <v>209</v>
      </c>
      <c r="D33" s="10" t="s">
        <v>368</v>
      </c>
      <c r="E33" s="10" t="s">
        <v>373</v>
      </c>
    </row>
    <row r="34" spans="1:7">
      <c r="A34" s="10" t="s">
        <v>548</v>
      </c>
      <c r="C34" s="29" t="s">
        <v>215</v>
      </c>
      <c r="D34" s="10" t="s">
        <v>364</v>
      </c>
    </row>
    <row r="35" spans="1:7">
      <c r="A35" s="10" t="s">
        <v>549</v>
      </c>
      <c r="C35" s="149" t="s">
        <v>211</v>
      </c>
    </row>
    <row r="36" spans="1:7">
      <c r="A36" s="10" t="s">
        <v>555</v>
      </c>
      <c r="C36" s="149" t="s">
        <v>210</v>
      </c>
    </row>
    <row r="37" spans="1:7">
      <c r="A37" s="10" t="s">
        <v>556</v>
      </c>
      <c r="C37" s="149" t="s">
        <v>275</v>
      </c>
      <c r="D37" s="10" t="s">
        <v>365</v>
      </c>
    </row>
    <row r="38" spans="1:7">
      <c r="A38" s="10" t="s">
        <v>557</v>
      </c>
      <c r="C38" s="149" t="s">
        <v>358</v>
      </c>
    </row>
    <row r="39" spans="1:7">
      <c r="A39" s="10" t="s">
        <v>558</v>
      </c>
      <c r="C39" s="149" t="s">
        <v>214</v>
      </c>
    </row>
    <row r="40" spans="1:7">
      <c r="A40" s="10" t="s">
        <v>552</v>
      </c>
      <c r="C40" s="149" t="s">
        <v>371</v>
      </c>
    </row>
    <row r="41" spans="1:7">
      <c r="A41" s="10" t="s">
        <v>561</v>
      </c>
      <c r="C41" s="149" t="s">
        <v>216</v>
      </c>
      <c r="D41" s="10" t="s">
        <v>369</v>
      </c>
    </row>
    <row r="42" spans="1:7">
      <c r="A42" s="10" t="s">
        <v>559</v>
      </c>
      <c r="C42" s="149" t="s">
        <v>213</v>
      </c>
    </row>
    <row r="44" spans="1:7" ht="14.5">
      <c r="A44" s="19" t="s">
        <v>477</v>
      </c>
      <c r="B44" s="11">
        <f>COUNTA(A45:A54)</f>
        <v>8</v>
      </c>
      <c r="G44" s="10">
        <v>27</v>
      </c>
    </row>
    <row r="45" spans="1:7">
      <c r="A45" s="10" t="s">
        <v>562</v>
      </c>
      <c r="C45" s="11" t="s">
        <v>374</v>
      </c>
    </row>
    <row r="46" spans="1:7">
      <c r="A46" s="10" t="s">
        <v>563</v>
      </c>
      <c r="C46" s="11" t="s">
        <v>224</v>
      </c>
      <c r="D46" s="10" t="s">
        <v>375</v>
      </c>
    </row>
    <row r="47" spans="1:7">
      <c r="A47" s="10" t="s">
        <v>566</v>
      </c>
      <c r="C47" s="11" t="s">
        <v>219</v>
      </c>
    </row>
    <row r="48" spans="1:7">
      <c r="A48" s="10" t="s">
        <v>565</v>
      </c>
      <c r="C48" s="11" t="s">
        <v>223</v>
      </c>
    </row>
    <row r="49" spans="1:7" ht="4.5" customHeight="1"/>
    <row r="50" spans="1:7">
      <c r="A50" s="10" t="s">
        <v>376</v>
      </c>
      <c r="C50" s="11" t="s">
        <v>221</v>
      </c>
      <c r="D50" s="10" t="s">
        <v>377</v>
      </c>
    </row>
    <row r="51" spans="1:7">
      <c r="A51" s="10" t="s">
        <v>564</v>
      </c>
      <c r="C51" s="11" t="s">
        <v>222</v>
      </c>
    </row>
    <row r="52" spans="1:7">
      <c r="A52" s="10" t="s">
        <v>478</v>
      </c>
      <c r="C52" s="11" t="s">
        <v>220</v>
      </c>
    </row>
    <row r="53" spans="1:7">
      <c r="A53" s="10" t="s">
        <v>567</v>
      </c>
      <c r="C53" s="11" t="s">
        <v>225</v>
      </c>
      <c r="D53" s="10" t="s">
        <v>357</v>
      </c>
    </row>
    <row r="55" spans="1:7" ht="14.5">
      <c r="A55" s="19" t="s">
        <v>479</v>
      </c>
      <c r="B55" s="11">
        <f>COUNTA(A56:A69)</f>
        <v>12</v>
      </c>
      <c r="G55" s="10">
        <v>15</v>
      </c>
    </row>
    <row r="56" spans="1:7">
      <c r="A56" s="10" t="s">
        <v>568</v>
      </c>
      <c r="C56" s="11" t="s">
        <v>380</v>
      </c>
    </row>
    <row r="57" spans="1:7">
      <c r="A57" s="10" t="s">
        <v>397</v>
      </c>
      <c r="C57" s="11" t="s">
        <v>230</v>
      </c>
    </row>
    <row r="58" spans="1:7">
      <c r="A58" s="10" t="s">
        <v>401</v>
      </c>
      <c r="C58" s="11" t="s">
        <v>227</v>
      </c>
    </row>
    <row r="59" spans="1:7">
      <c r="A59" s="10" t="s">
        <v>570</v>
      </c>
      <c r="C59" s="11" t="s">
        <v>230</v>
      </c>
    </row>
    <row r="60" spans="1:7" ht="6" customHeight="1"/>
    <row r="61" spans="1:7">
      <c r="A61" s="10" t="s">
        <v>571</v>
      </c>
      <c r="C61" s="11" t="s">
        <v>379</v>
      </c>
    </row>
    <row r="62" spans="1:7">
      <c r="A62" s="10" t="s">
        <v>396</v>
      </c>
      <c r="C62" s="11" t="s">
        <v>231</v>
      </c>
    </row>
    <row r="63" spans="1:7">
      <c r="A63" s="10" t="s">
        <v>400</v>
      </c>
      <c r="C63" s="11" t="s">
        <v>228</v>
      </c>
    </row>
    <row r="64" spans="1:7">
      <c r="A64" s="10" t="s">
        <v>398</v>
      </c>
      <c r="C64" s="11" t="s">
        <v>230</v>
      </c>
      <c r="D64" s="10" t="s">
        <v>119</v>
      </c>
    </row>
    <row r="65" spans="1:4" ht="6" customHeight="1"/>
    <row r="66" spans="1:4">
      <c r="A66" s="10" t="s">
        <v>399</v>
      </c>
      <c r="C66" s="11" t="s">
        <v>228</v>
      </c>
      <c r="D66" s="10" t="s">
        <v>42</v>
      </c>
    </row>
    <row r="67" spans="1:4">
      <c r="A67" s="10" t="s">
        <v>402</v>
      </c>
      <c r="C67" s="11" t="s">
        <v>226</v>
      </c>
    </row>
    <row r="68" spans="1:4">
      <c r="A68" s="10" t="s">
        <v>569</v>
      </c>
      <c r="C68" s="11" t="s">
        <v>382</v>
      </c>
      <c r="D68" s="10" t="s">
        <v>375</v>
      </c>
    </row>
    <row r="69" spans="1:4">
      <c r="A69" s="10" t="s">
        <v>403</v>
      </c>
      <c r="C69" s="11" t="s">
        <v>229</v>
      </c>
    </row>
    <row r="71" spans="1:4" ht="14.5">
      <c r="A71" s="19" t="s">
        <v>480</v>
      </c>
      <c r="B71" s="11">
        <f>COUNTA(A72:A84)</f>
        <v>10</v>
      </c>
    </row>
    <row r="72" spans="1:4">
      <c r="A72" s="10" t="s">
        <v>404</v>
      </c>
      <c r="C72" s="11" t="s">
        <v>378</v>
      </c>
      <c r="D72" s="10" t="s">
        <v>55</v>
      </c>
    </row>
    <row r="73" spans="1:4">
      <c r="A73" s="10" t="s">
        <v>405</v>
      </c>
      <c r="C73" s="11" t="s">
        <v>233</v>
      </c>
    </row>
    <row r="74" spans="1:4">
      <c r="A74" s="10" t="s">
        <v>410</v>
      </c>
      <c r="C74" s="11" t="s">
        <v>234</v>
      </c>
    </row>
    <row r="75" spans="1:4" ht="6" customHeight="1"/>
    <row r="76" spans="1:4">
      <c r="A76" s="10" t="s">
        <v>406</v>
      </c>
      <c r="C76" s="11" t="s">
        <v>384</v>
      </c>
    </row>
    <row r="77" spans="1:4">
      <c r="A77" s="10" t="s">
        <v>407</v>
      </c>
      <c r="C77" s="11" t="s">
        <v>232</v>
      </c>
    </row>
    <row r="78" spans="1:4">
      <c r="A78" s="10" t="s">
        <v>409</v>
      </c>
      <c r="C78" s="11" t="s">
        <v>234</v>
      </c>
    </row>
    <row r="79" spans="1:4" ht="6" customHeight="1"/>
    <row r="80" spans="1:4">
      <c r="A80" s="10" t="s">
        <v>408</v>
      </c>
      <c r="C80" s="11" t="s">
        <v>235</v>
      </c>
      <c r="D80" s="10" t="s">
        <v>53</v>
      </c>
    </row>
    <row r="81" spans="1:7">
      <c r="A81" s="10" t="s">
        <v>412</v>
      </c>
      <c r="C81" s="11" t="s">
        <v>386</v>
      </c>
      <c r="D81" s="10" t="s">
        <v>387</v>
      </c>
    </row>
    <row r="82" spans="1:7">
      <c r="A82" s="10" t="s">
        <v>411</v>
      </c>
      <c r="C82" s="11" t="s">
        <v>234</v>
      </c>
      <c r="D82" s="10" t="s">
        <v>277</v>
      </c>
    </row>
    <row r="83" spans="1:7">
      <c r="A83" s="10" t="s">
        <v>413</v>
      </c>
      <c r="C83" s="11" t="s">
        <v>372</v>
      </c>
    </row>
    <row r="85" spans="1:7" ht="14.5">
      <c r="A85" s="19" t="s">
        <v>481</v>
      </c>
      <c r="B85" s="11">
        <f>COUNTA(A86:A90)</f>
        <v>4</v>
      </c>
      <c r="G85" s="10">
        <v>15</v>
      </c>
    </row>
    <row r="86" spans="1:7">
      <c r="A86" s="10" t="s">
        <v>414</v>
      </c>
      <c r="C86" s="11" t="s">
        <v>371</v>
      </c>
    </row>
    <row r="87" spans="1:7">
      <c r="A87" s="10" t="s">
        <v>415</v>
      </c>
    </row>
    <row r="88" spans="1:7">
      <c r="A88" s="10" t="s">
        <v>416</v>
      </c>
      <c r="C88" s="11" t="s">
        <v>372</v>
      </c>
    </row>
    <row r="89" spans="1:7">
      <c r="A89" s="10" t="s">
        <v>417</v>
      </c>
      <c r="C89" s="11" t="s">
        <v>379</v>
      </c>
    </row>
    <row r="91" spans="1:7" ht="14.5">
      <c r="A91" s="19" t="s">
        <v>482</v>
      </c>
      <c r="B91" s="11">
        <f>COUNTA(A92:A101)</f>
        <v>8</v>
      </c>
      <c r="G91" s="10">
        <v>11</v>
      </c>
    </row>
    <row r="92" spans="1:7">
      <c r="A92" s="10" t="s">
        <v>418</v>
      </c>
      <c r="C92" s="11" t="s">
        <v>388</v>
      </c>
    </row>
    <row r="93" spans="1:7">
      <c r="A93" s="10" t="s">
        <v>419</v>
      </c>
      <c r="C93" s="11" t="s">
        <v>236</v>
      </c>
    </row>
    <row r="94" spans="1:7">
      <c r="A94" s="10" t="s">
        <v>420</v>
      </c>
      <c r="C94" s="11" t="s">
        <v>388</v>
      </c>
    </row>
    <row r="95" spans="1:7">
      <c r="A95" s="10" t="s">
        <v>353</v>
      </c>
      <c r="C95" s="11" t="s">
        <v>237</v>
      </c>
    </row>
    <row r="96" spans="1:7" ht="6" customHeight="1"/>
    <row r="97" spans="1:3">
      <c r="A97" s="10" t="s">
        <v>423</v>
      </c>
      <c r="C97" s="11" t="s">
        <v>238</v>
      </c>
    </row>
    <row r="98" spans="1:3">
      <c r="A98" s="10" t="s">
        <v>424</v>
      </c>
      <c r="C98" s="11" t="s">
        <v>372</v>
      </c>
    </row>
    <row r="99" spans="1:3">
      <c r="A99" s="10" t="s">
        <v>422</v>
      </c>
      <c r="C99" s="11" t="s">
        <v>372</v>
      </c>
    </row>
    <row r="100" spans="1:3">
      <c r="A100" s="10" t="s">
        <v>421</v>
      </c>
      <c r="C100" s="11" t="s">
        <v>379</v>
      </c>
    </row>
    <row r="102" spans="1:3" ht="14.5">
      <c r="A102" s="19" t="s">
        <v>483</v>
      </c>
      <c r="B102" s="11">
        <f>COUNTA(A103:A109)</f>
        <v>0</v>
      </c>
    </row>
  </sheetData>
  <pageMargins left="0.7" right="0.7" top="0.75" bottom="0.75" header="0.3" footer="0.3"/>
  <rowBreaks count="1" manualBreakCount="1">
    <brk id="54" max="4" man="1"/>
  </rowBreaks>
  <colBreaks count="1" manualBreakCount="1">
    <brk id="5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opLeftCell="A33" workbookViewId="0">
      <selection activeCell="A44" sqref="A44"/>
    </sheetView>
  </sheetViews>
  <sheetFormatPr defaultColWidth="8.81640625" defaultRowHeight="13"/>
  <cols>
    <col min="1" max="1" width="32.7265625" style="4" customWidth="1"/>
    <col min="2" max="2" width="3.26953125" style="6" customWidth="1"/>
    <col min="3" max="3" width="28.26953125" style="6" customWidth="1"/>
    <col min="4" max="4" width="44.7265625" style="4" customWidth="1"/>
    <col min="5" max="5" width="19.1796875" style="4" customWidth="1"/>
    <col min="6" max="16384" width="8.81640625" style="4"/>
  </cols>
  <sheetData>
    <row r="1" spans="1:7" ht="18.5">
      <c r="A1" s="1" t="s">
        <v>120</v>
      </c>
      <c r="B1" s="2"/>
      <c r="C1" s="2"/>
      <c r="D1" s="2"/>
      <c r="E1" s="2"/>
      <c r="F1" s="3">
        <f>SUM(B5:B104)</f>
        <v>70</v>
      </c>
    </row>
    <row r="2" spans="1:7" ht="9" customHeight="1">
      <c r="A2" s="5"/>
    </row>
    <row r="3" spans="1:7">
      <c r="A3" s="7" t="s">
        <v>468</v>
      </c>
      <c r="B3" s="8" t="s">
        <v>469</v>
      </c>
      <c r="C3" s="8" t="s">
        <v>470</v>
      </c>
      <c r="D3" s="7" t="s">
        <v>471</v>
      </c>
      <c r="E3" s="7" t="s">
        <v>472</v>
      </c>
    </row>
    <row r="5" spans="1:7" ht="14.5">
      <c r="A5" s="9" t="s">
        <v>426</v>
      </c>
      <c r="B5" s="6">
        <f>COUNTA(A6:A9)</f>
        <v>4</v>
      </c>
      <c r="C5" s="11"/>
      <c r="D5" s="10"/>
      <c r="E5" s="10"/>
      <c r="G5" s="4">
        <v>7</v>
      </c>
    </row>
    <row r="6" spans="1:7">
      <c r="A6" s="4" t="s">
        <v>425</v>
      </c>
      <c r="C6" s="11" t="s">
        <v>383</v>
      </c>
      <c r="D6" s="10" t="s">
        <v>278</v>
      </c>
      <c r="E6" s="10"/>
    </row>
    <row r="7" spans="1:7">
      <c r="A7" s="4" t="s">
        <v>427</v>
      </c>
      <c r="C7" s="11" t="s">
        <v>385</v>
      </c>
      <c r="D7" s="10"/>
      <c r="E7" s="10"/>
    </row>
    <row r="8" spans="1:7">
      <c r="A8" s="4" t="s">
        <v>428</v>
      </c>
      <c r="C8" s="11" t="s">
        <v>372</v>
      </c>
      <c r="D8" s="10"/>
      <c r="E8" s="10"/>
    </row>
    <row r="9" spans="1:7">
      <c r="A9" s="4" t="s">
        <v>429</v>
      </c>
      <c r="C9" s="11" t="s">
        <v>385</v>
      </c>
      <c r="D9" s="10"/>
      <c r="E9" s="10"/>
    </row>
    <row r="10" spans="1:7" ht="5.25" customHeight="1">
      <c r="C10" s="11"/>
      <c r="D10" s="10"/>
      <c r="E10" s="10"/>
    </row>
    <row r="11" spans="1:7" ht="14.5">
      <c r="A11" s="9" t="s">
        <v>431</v>
      </c>
      <c r="B11" s="6">
        <f>COUNTA(A12:A20)</f>
        <v>8</v>
      </c>
      <c r="C11" s="11"/>
      <c r="D11" s="10"/>
      <c r="E11" s="10"/>
      <c r="G11" s="4">
        <v>13</v>
      </c>
    </row>
    <row r="12" spans="1:7">
      <c r="A12" s="4" t="s">
        <v>430</v>
      </c>
      <c r="C12" s="11" t="s">
        <v>385</v>
      </c>
      <c r="D12" s="10"/>
      <c r="E12" s="10"/>
    </row>
    <row r="13" spans="1:7">
      <c r="A13" s="4" t="s">
        <v>437</v>
      </c>
      <c r="C13" s="11" t="s">
        <v>378</v>
      </c>
      <c r="D13" s="10"/>
      <c r="E13" s="10"/>
    </row>
    <row r="14" spans="1:7">
      <c r="A14" s="4" t="s">
        <v>436</v>
      </c>
      <c r="C14" s="11" t="s">
        <v>389</v>
      </c>
      <c r="D14" s="10"/>
      <c r="E14" s="10"/>
    </row>
    <row r="15" spans="1:7">
      <c r="A15" s="4" t="s">
        <v>432</v>
      </c>
      <c r="C15" s="11" t="s">
        <v>280</v>
      </c>
      <c r="D15" s="10"/>
      <c r="E15" s="10"/>
    </row>
    <row r="16" spans="1:7" ht="5.25" customHeight="1">
      <c r="C16" s="11"/>
      <c r="D16" s="10"/>
      <c r="E16" s="10"/>
    </row>
    <row r="17" spans="1:7">
      <c r="A17" s="4" t="s">
        <v>433</v>
      </c>
      <c r="C17" s="11" t="s">
        <v>389</v>
      </c>
      <c r="D17" s="10"/>
      <c r="E17" s="10"/>
    </row>
    <row r="18" spans="1:7">
      <c r="A18" s="4" t="s">
        <v>434</v>
      </c>
      <c r="C18" s="11" t="s">
        <v>390</v>
      </c>
      <c r="D18" s="10"/>
      <c r="E18" s="10"/>
    </row>
    <row r="19" spans="1:7">
      <c r="A19" s="4" t="s">
        <v>435</v>
      </c>
      <c r="C19" s="11" t="s">
        <v>358</v>
      </c>
      <c r="D19" s="10"/>
      <c r="E19" s="10"/>
    </row>
    <row r="20" spans="1:7">
      <c r="A20" s="4" t="s">
        <v>438</v>
      </c>
      <c r="C20" s="11" t="s">
        <v>358</v>
      </c>
      <c r="D20" s="10"/>
      <c r="E20" s="10"/>
    </row>
    <row r="21" spans="1:7">
      <c r="C21" s="11"/>
      <c r="D21" s="10"/>
      <c r="E21" s="10"/>
    </row>
    <row r="22" spans="1:7" ht="14.5">
      <c r="A22" s="9" t="s">
        <v>484</v>
      </c>
      <c r="B22" s="6">
        <f>COUNTA(A23:A35)</f>
        <v>10</v>
      </c>
      <c r="C22" s="11"/>
      <c r="D22" s="10"/>
      <c r="E22" s="10"/>
      <c r="G22" s="4">
        <v>18</v>
      </c>
    </row>
    <row r="23" spans="1:7">
      <c r="A23" s="4" t="s">
        <v>442</v>
      </c>
      <c r="C23" s="11" t="s">
        <v>243</v>
      </c>
      <c r="D23" s="10"/>
      <c r="E23" s="10"/>
    </row>
    <row r="24" spans="1:7">
      <c r="A24" s="4" t="s">
        <v>441</v>
      </c>
      <c r="C24" s="10" t="s">
        <v>372</v>
      </c>
      <c r="D24" s="10"/>
      <c r="E24" s="10"/>
    </row>
    <row r="25" spans="1:7">
      <c r="A25" s="4" t="s">
        <v>443</v>
      </c>
      <c r="C25" s="10" t="s">
        <v>241</v>
      </c>
      <c r="D25" s="10"/>
      <c r="E25" s="10"/>
    </row>
    <row r="26" spans="1:7" ht="4.5" customHeight="1">
      <c r="C26" s="11"/>
      <c r="D26" s="10"/>
      <c r="E26" s="10"/>
    </row>
    <row r="27" spans="1:7">
      <c r="A27" s="4" t="s">
        <v>447</v>
      </c>
      <c r="C27" s="11" t="s">
        <v>393</v>
      </c>
      <c r="D27" s="10" t="s">
        <v>392</v>
      </c>
      <c r="E27" s="10"/>
    </row>
    <row r="28" spans="1:7">
      <c r="A28" s="4" t="s">
        <v>444</v>
      </c>
      <c r="C28" s="11" t="s">
        <v>394</v>
      </c>
      <c r="D28" s="10"/>
      <c r="E28" s="10"/>
    </row>
    <row r="29" spans="1:7">
      <c r="A29" s="4" t="s">
        <v>439</v>
      </c>
      <c r="C29" s="10" t="s">
        <v>358</v>
      </c>
      <c r="D29" s="10" t="s">
        <v>392</v>
      </c>
      <c r="E29" s="10"/>
    </row>
    <row r="30" spans="1:7" ht="4.5" customHeight="1">
      <c r="B30" s="4"/>
      <c r="C30" s="11"/>
      <c r="D30" s="10"/>
      <c r="E30" s="10"/>
    </row>
    <row r="31" spans="1:7">
      <c r="A31" s="4" t="s">
        <v>446</v>
      </c>
      <c r="B31" s="4"/>
      <c r="C31" s="11" t="s">
        <v>239</v>
      </c>
      <c r="D31" s="10" t="s">
        <v>281</v>
      </c>
      <c r="E31" s="10"/>
    </row>
    <row r="32" spans="1:7">
      <c r="A32" s="4" t="s">
        <v>485</v>
      </c>
      <c r="C32" s="11" t="s">
        <v>391</v>
      </c>
      <c r="D32" s="10"/>
      <c r="E32" s="10"/>
    </row>
    <row r="33" spans="1:7">
      <c r="A33" s="4" t="s">
        <v>440</v>
      </c>
      <c r="C33" s="11" t="s">
        <v>242</v>
      </c>
      <c r="D33" s="10" t="s">
        <v>288</v>
      </c>
      <c r="E33" s="10"/>
    </row>
    <row r="34" spans="1:7">
      <c r="A34" s="4" t="s">
        <v>445</v>
      </c>
      <c r="C34" s="11" t="s">
        <v>240</v>
      </c>
      <c r="D34" s="10"/>
      <c r="E34" s="10"/>
    </row>
    <row r="35" spans="1:7">
      <c r="C35" s="11"/>
      <c r="D35" s="10"/>
      <c r="E35" s="10"/>
    </row>
    <row r="36" spans="1:7" ht="14.5">
      <c r="A36" s="9" t="s">
        <v>486</v>
      </c>
      <c r="B36" s="6">
        <f>COUNTA(A37:A46)</f>
        <v>8</v>
      </c>
      <c r="C36" s="11"/>
      <c r="D36" s="10"/>
      <c r="E36" s="10"/>
      <c r="G36" s="4">
        <v>23</v>
      </c>
    </row>
    <row r="37" spans="1:7">
      <c r="A37" s="4" t="s">
        <v>448</v>
      </c>
      <c r="C37" s="11" t="s">
        <v>395</v>
      </c>
      <c r="D37" s="10"/>
      <c r="E37" s="10"/>
    </row>
    <row r="38" spans="1:7">
      <c r="A38" s="4" t="s">
        <v>453</v>
      </c>
      <c r="C38" s="11" t="s">
        <v>245</v>
      </c>
      <c r="D38" s="10"/>
      <c r="E38" s="10"/>
    </row>
    <row r="39" spans="1:7">
      <c r="A39" s="4" t="s">
        <v>449</v>
      </c>
      <c r="C39" s="11"/>
      <c r="D39" s="10"/>
      <c r="E39" s="10"/>
    </row>
    <row r="40" spans="1:7">
      <c r="A40" s="4" t="s">
        <v>455</v>
      </c>
      <c r="C40" s="11" t="s">
        <v>246</v>
      </c>
      <c r="D40" s="10" t="s">
        <v>283</v>
      </c>
      <c r="E40" s="10"/>
    </row>
    <row r="41" spans="1:7" ht="6" customHeight="1">
      <c r="C41" s="11"/>
      <c r="D41" s="10"/>
      <c r="E41" s="10"/>
    </row>
    <row r="42" spans="1:7">
      <c r="A42" s="4" t="s">
        <v>450</v>
      </c>
      <c r="C42" s="11" t="s">
        <v>224</v>
      </c>
      <c r="D42" s="10" t="s">
        <v>282</v>
      </c>
      <c r="E42" s="10"/>
    </row>
    <row r="43" spans="1:7">
      <c r="A43" s="4" t="s">
        <v>452</v>
      </c>
      <c r="C43" s="11" t="s">
        <v>248</v>
      </c>
      <c r="D43" s="10"/>
      <c r="E43" s="10"/>
    </row>
    <row r="44" spans="1:7">
      <c r="A44" s="4" t="s">
        <v>451</v>
      </c>
      <c r="C44" s="11" t="s">
        <v>244</v>
      </c>
      <c r="D44" s="10"/>
      <c r="E44" s="10"/>
    </row>
    <row r="45" spans="1:7">
      <c r="A45" s="4" t="s">
        <v>454</v>
      </c>
      <c r="C45" s="11" t="s">
        <v>247</v>
      </c>
      <c r="D45" s="10"/>
      <c r="E45" s="10"/>
    </row>
    <row r="46" spans="1:7">
      <c r="C46" s="11"/>
      <c r="D46" s="10"/>
      <c r="E46" s="10"/>
    </row>
    <row r="47" spans="1:7" ht="14.5">
      <c r="A47" s="9" t="s">
        <v>487</v>
      </c>
      <c r="B47" s="6">
        <f>COUNTA(A48:A64)</f>
        <v>14</v>
      </c>
      <c r="C47" s="11"/>
      <c r="D47" s="10"/>
      <c r="E47" s="10"/>
      <c r="G47" s="4">
        <v>15</v>
      </c>
    </row>
    <row r="48" spans="1:7">
      <c r="A48" s="4" t="s">
        <v>466</v>
      </c>
      <c r="C48" s="149" t="s">
        <v>256</v>
      </c>
      <c r="D48" s="10"/>
      <c r="E48" s="10"/>
    </row>
    <row r="49" spans="1:5">
      <c r="A49" s="4" t="s">
        <v>459</v>
      </c>
      <c r="C49" s="29" t="s">
        <v>250</v>
      </c>
      <c r="D49" s="10" t="s">
        <v>286</v>
      </c>
      <c r="E49" s="10"/>
    </row>
    <row r="50" spans="1:5">
      <c r="A50" s="4" t="s">
        <v>456</v>
      </c>
      <c r="C50" s="149" t="s">
        <v>249</v>
      </c>
      <c r="D50" s="10" t="s">
        <v>284</v>
      </c>
      <c r="E50" s="10"/>
    </row>
    <row r="51" spans="1:5" ht="6" customHeight="1">
      <c r="C51" s="11"/>
      <c r="D51" s="10"/>
      <c r="E51" s="10"/>
    </row>
    <row r="52" spans="1:5">
      <c r="A52" s="4" t="s">
        <v>467</v>
      </c>
      <c r="C52" s="29" t="s">
        <v>113</v>
      </c>
      <c r="D52" s="10"/>
      <c r="E52" s="10"/>
    </row>
    <row r="53" spans="1:5">
      <c r="A53" s="4" t="s">
        <v>181</v>
      </c>
      <c r="C53" s="149" t="s">
        <v>256</v>
      </c>
      <c r="D53" s="10"/>
      <c r="E53" s="10"/>
    </row>
    <row r="54" spans="1:5">
      <c r="A54" s="4" t="s">
        <v>460</v>
      </c>
      <c r="C54" s="29" t="s">
        <v>254</v>
      </c>
      <c r="D54" s="10"/>
      <c r="E54" s="10"/>
    </row>
    <row r="55" spans="1:5" ht="6.75" customHeight="1">
      <c r="C55" s="11"/>
      <c r="D55" s="10"/>
      <c r="E55" s="10"/>
    </row>
    <row r="56" spans="1:5">
      <c r="A56" s="4" t="s">
        <v>464</v>
      </c>
      <c r="C56" s="149" t="s">
        <v>371</v>
      </c>
      <c r="D56" s="10"/>
      <c r="E56" s="10"/>
    </row>
    <row r="57" spans="1:5">
      <c r="A57" s="4" t="s">
        <v>457</v>
      </c>
      <c r="C57" s="149" t="s">
        <v>114</v>
      </c>
      <c r="D57" s="10"/>
      <c r="E57" s="10"/>
    </row>
    <row r="58" spans="1:5">
      <c r="A58" s="4" t="s">
        <v>462</v>
      </c>
      <c r="C58" s="29" t="s">
        <v>252</v>
      </c>
      <c r="D58" s="10"/>
      <c r="E58" s="10"/>
    </row>
    <row r="59" spans="1:5">
      <c r="A59" s="4" t="s">
        <v>461</v>
      </c>
      <c r="C59" s="29" t="s">
        <v>255</v>
      </c>
      <c r="D59" s="10"/>
      <c r="E59" s="10"/>
    </row>
    <row r="60" spans="1:5" ht="6.75" customHeight="1">
      <c r="C60" s="11"/>
      <c r="D60" s="10"/>
      <c r="E60" s="10"/>
    </row>
    <row r="61" spans="1:5">
      <c r="A61" s="4" t="s">
        <v>488</v>
      </c>
      <c r="C61" s="29" t="s">
        <v>253</v>
      </c>
      <c r="D61" s="10"/>
      <c r="E61" s="10"/>
    </row>
    <row r="62" spans="1:5">
      <c r="A62" s="4" t="s">
        <v>458</v>
      </c>
      <c r="C62" s="29" t="s">
        <v>251</v>
      </c>
      <c r="D62" s="10" t="s">
        <v>285</v>
      </c>
      <c r="E62" s="10"/>
    </row>
    <row r="63" spans="1:5">
      <c r="A63" s="4" t="s">
        <v>465</v>
      </c>
      <c r="C63" s="149" t="s">
        <v>256</v>
      </c>
      <c r="D63" s="10" t="s">
        <v>287</v>
      </c>
      <c r="E63" s="10"/>
    </row>
    <row r="64" spans="1:5">
      <c r="A64" s="4" t="s">
        <v>329</v>
      </c>
      <c r="C64" s="29" t="s">
        <v>257</v>
      </c>
      <c r="D64" s="10"/>
      <c r="E64" s="10"/>
    </row>
    <row r="65" spans="1:7">
      <c r="C65" s="11"/>
      <c r="D65" s="10"/>
      <c r="E65" s="10"/>
    </row>
    <row r="66" spans="1:7" ht="14.5">
      <c r="A66" s="9" t="s">
        <v>489</v>
      </c>
      <c r="B66" s="6">
        <f>COUNTA(A67:A79)</f>
        <v>10</v>
      </c>
      <c r="C66" s="11"/>
      <c r="D66" s="10"/>
      <c r="E66" s="10"/>
      <c r="G66" s="4">
        <v>8</v>
      </c>
    </row>
    <row r="67" spans="1:7">
      <c r="A67" s="4" t="s">
        <v>330</v>
      </c>
      <c r="C67" s="11" t="s">
        <v>379</v>
      </c>
      <c r="D67" s="10"/>
      <c r="E67" s="10"/>
    </row>
    <row r="68" spans="1:7">
      <c r="A68" s="4" t="s">
        <v>338</v>
      </c>
      <c r="C68" s="11" t="s">
        <v>235</v>
      </c>
      <c r="D68" s="10"/>
      <c r="E68" s="10"/>
    </row>
    <row r="69" spans="1:7">
      <c r="A69" s="4" t="s">
        <v>333</v>
      </c>
      <c r="C69" s="11" t="s">
        <v>261</v>
      </c>
      <c r="D69" s="10"/>
      <c r="E69" s="10"/>
    </row>
    <row r="70" spans="1:7" ht="6" customHeight="1">
      <c r="C70" s="11"/>
      <c r="D70" s="10"/>
      <c r="E70" s="10"/>
    </row>
    <row r="71" spans="1:7">
      <c r="A71" s="4" t="s">
        <v>331</v>
      </c>
      <c r="C71" s="11" t="s">
        <v>258</v>
      </c>
      <c r="D71" s="10"/>
      <c r="E71" s="10"/>
    </row>
    <row r="72" spans="1:7">
      <c r="A72" s="4" t="s">
        <v>334</v>
      </c>
      <c r="C72" s="11" t="s">
        <v>260</v>
      </c>
      <c r="D72" s="10" t="s">
        <v>289</v>
      </c>
      <c r="E72" s="10"/>
    </row>
    <row r="73" spans="1:7">
      <c r="A73" s="4" t="s">
        <v>337</v>
      </c>
      <c r="C73" s="11" t="s">
        <v>115</v>
      </c>
      <c r="D73" s="10"/>
      <c r="E73" s="10"/>
    </row>
    <row r="74" spans="1:7" ht="6" customHeight="1">
      <c r="C74" s="11"/>
      <c r="D74" s="10"/>
      <c r="E74" s="10"/>
    </row>
    <row r="75" spans="1:7">
      <c r="A75" s="4" t="s">
        <v>336</v>
      </c>
      <c r="C75" s="11" t="s">
        <v>262</v>
      </c>
      <c r="D75" s="10"/>
      <c r="E75" s="10"/>
    </row>
    <row r="76" spans="1:7">
      <c r="A76" s="4" t="s">
        <v>335</v>
      </c>
      <c r="C76" s="11" t="s">
        <v>118</v>
      </c>
      <c r="D76" s="10"/>
      <c r="E76" s="10"/>
    </row>
    <row r="77" spans="1:7">
      <c r="A77" s="4" t="s">
        <v>332</v>
      </c>
      <c r="C77" s="11" t="s">
        <v>259</v>
      </c>
      <c r="D77" s="10"/>
      <c r="E77" s="10"/>
    </row>
    <row r="78" spans="1:7">
      <c r="A78" s="4" t="s">
        <v>339</v>
      </c>
      <c r="C78" s="11" t="s">
        <v>263</v>
      </c>
      <c r="D78" s="10"/>
      <c r="E78" s="10"/>
    </row>
    <row r="79" spans="1:7">
      <c r="C79" s="11"/>
      <c r="D79" s="10"/>
      <c r="E79" s="10"/>
    </row>
    <row r="80" spans="1:7" ht="14.5">
      <c r="A80" s="9" t="s">
        <v>490</v>
      </c>
      <c r="B80" s="6">
        <f>COUNTA(A81:A90)</f>
        <v>8</v>
      </c>
      <c r="C80" s="11"/>
      <c r="D80" s="10"/>
      <c r="E80" s="10"/>
      <c r="G80" s="4">
        <v>11</v>
      </c>
    </row>
    <row r="81" spans="1:5">
      <c r="A81" s="4" t="s">
        <v>492</v>
      </c>
      <c r="C81" s="11" t="s">
        <v>265</v>
      </c>
      <c r="D81" s="10"/>
      <c r="E81" s="10"/>
    </row>
    <row r="82" spans="1:5">
      <c r="A82" s="4" t="s">
        <v>341</v>
      </c>
      <c r="C82" s="11" t="s">
        <v>117</v>
      </c>
      <c r="D82" s="10"/>
      <c r="E82" s="10"/>
    </row>
    <row r="83" spans="1:5">
      <c r="A83" s="4" t="s">
        <v>342</v>
      </c>
      <c r="C83" s="11" t="s">
        <v>264</v>
      </c>
      <c r="D83" s="10"/>
      <c r="E83" s="10"/>
    </row>
    <row r="84" spans="1:5">
      <c r="A84" s="4" t="s">
        <v>343</v>
      </c>
      <c r="C84" s="11"/>
      <c r="D84" s="10"/>
      <c r="E84" s="10"/>
    </row>
    <row r="85" spans="1:5" ht="6" customHeight="1">
      <c r="C85" s="11"/>
      <c r="D85" s="10"/>
      <c r="E85" s="10"/>
    </row>
    <row r="86" spans="1:5">
      <c r="A86" s="4" t="s">
        <v>340</v>
      </c>
      <c r="C86" s="11" t="s">
        <v>264</v>
      </c>
      <c r="D86" s="10"/>
      <c r="E86" s="10"/>
    </row>
    <row r="87" spans="1:5">
      <c r="A87" s="4" t="s">
        <v>344</v>
      </c>
      <c r="C87" s="11" t="s">
        <v>266</v>
      </c>
      <c r="D87" s="10"/>
      <c r="E87" s="10"/>
    </row>
    <row r="88" spans="1:5">
      <c r="A88" s="4" t="s">
        <v>345</v>
      </c>
      <c r="C88" s="11"/>
      <c r="D88" s="10"/>
      <c r="E88" s="10"/>
    </row>
    <row r="89" spans="1:5">
      <c r="A89" s="4" t="s">
        <v>290</v>
      </c>
      <c r="C89" s="11" t="s">
        <v>116</v>
      </c>
      <c r="D89" s="10" t="s">
        <v>54</v>
      </c>
      <c r="E89" s="10"/>
    </row>
    <row r="90" spans="1:5">
      <c r="C90" s="11"/>
      <c r="D90" s="10"/>
      <c r="E90" s="10"/>
    </row>
    <row r="91" spans="1:5" ht="14.5">
      <c r="A91" s="9" t="s">
        <v>493</v>
      </c>
      <c r="B91" s="6">
        <f>COUNTA(A92:A101)</f>
        <v>8</v>
      </c>
      <c r="C91" s="11"/>
      <c r="D91" s="10"/>
      <c r="E91" s="10"/>
    </row>
    <row r="92" spans="1:5">
      <c r="A92" s="4" t="s">
        <v>346</v>
      </c>
      <c r="C92" s="11" t="s">
        <v>267</v>
      </c>
      <c r="D92" s="10"/>
      <c r="E92" s="10"/>
    </row>
    <row r="93" spans="1:5">
      <c r="A93" s="4" t="s">
        <v>347</v>
      </c>
      <c r="C93" s="11" t="s">
        <v>268</v>
      </c>
      <c r="D93" s="10"/>
      <c r="E93" s="10"/>
    </row>
    <row r="94" spans="1:5">
      <c r="A94" s="4" t="s">
        <v>348</v>
      </c>
      <c r="C94" s="11" t="s">
        <v>269</v>
      </c>
      <c r="D94" s="11"/>
      <c r="E94" s="10"/>
    </row>
    <row r="95" spans="1:5">
      <c r="A95" s="4" t="s">
        <v>349</v>
      </c>
      <c r="C95" s="11" t="s">
        <v>270</v>
      </c>
      <c r="D95" s="11"/>
      <c r="E95" s="10"/>
    </row>
    <row r="96" spans="1:5" ht="5.25" customHeight="1">
      <c r="C96" s="11"/>
      <c r="D96" s="11"/>
      <c r="E96" s="10"/>
    </row>
    <row r="97" spans="1:5">
      <c r="A97" s="4" t="s">
        <v>350</v>
      </c>
      <c r="C97" s="11" t="s">
        <v>273</v>
      </c>
      <c r="D97" s="11"/>
      <c r="E97" s="10"/>
    </row>
    <row r="98" spans="1:5">
      <c r="A98" s="4" t="s">
        <v>351</v>
      </c>
      <c r="C98" s="11" t="s">
        <v>271</v>
      </c>
      <c r="D98" s="11"/>
      <c r="E98" s="10"/>
    </row>
    <row r="99" spans="1:5">
      <c r="A99" s="4" t="s">
        <v>276</v>
      </c>
      <c r="C99" s="11" t="s">
        <v>272</v>
      </c>
      <c r="D99" s="10" t="s">
        <v>43</v>
      </c>
      <c r="E99" s="10"/>
    </row>
    <row r="100" spans="1:5">
      <c r="A100" s="4" t="s">
        <v>352</v>
      </c>
      <c r="C100" s="11" t="s">
        <v>381</v>
      </c>
      <c r="D100" s="10"/>
      <c r="E100" s="10"/>
    </row>
    <row r="101" spans="1:5">
      <c r="C101" s="11"/>
      <c r="D101" s="10"/>
      <c r="E101" s="10"/>
    </row>
    <row r="102" spans="1:5" ht="14.5">
      <c r="A102" s="9" t="s">
        <v>494</v>
      </c>
      <c r="B102" s="6">
        <f>COUNTA(A103:A105)</f>
        <v>0</v>
      </c>
      <c r="C102" s="11"/>
      <c r="D102" s="10"/>
      <c r="E102" s="10"/>
    </row>
    <row r="103" spans="1:5">
      <c r="C103" s="11"/>
      <c r="D103" s="10"/>
      <c r="E103" s="10"/>
    </row>
    <row r="104" spans="1:5">
      <c r="C104" s="11"/>
      <c r="D104" s="10"/>
      <c r="E104" s="10"/>
    </row>
    <row r="105" spans="1:5">
      <c r="C105" s="11"/>
      <c r="D105" s="10"/>
      <c r="E105" s="10"/>
    </row>
    <row r="106" spans="1:5">
      <c r="C106" s="11"/>
      <c r="D106" s="10"/>
      <c r="E106" s="10"/>
    </row>
    <row r="107" spans="1:5">
      <c r="C107" s="11"/>
      <c r="D107" s="10"/>
      <c r="E107" s="10"/>
    </row>
    <row r="108" spans="1:5">
      <c r="C108" s="11"/>
      <c r="D108" s="10"/>
      <c r="E108" s="10"/>
    </row>
    <row r="109" spans="1:5">
      <c r="C109" s="11"/>
      <c r="D109" s="10"/>
      <c r="E109" s="10"/>
    </row>
    <row r="110" spans="1:5">
      <c r="C110" s="11"/>
      <c r="D110" s="10"/>
      <c r="E110" s="10"/>
    </row>
    <row r="111" spans="1:5">
      <c r="C111" s="11"/>
      <c r="D111" s="10"/>
      <c r="E111" s="10"/>
    </row>
    <row r="112" spans="1:5">
      <c r="C112" s="11"/>
      <c r="D112" s="10"/>
      <c r="E112" s="10"/>
    </row>
    <row r="113" spans="3:5">
      <c r="C113" s="11"/>
      <c r="D113" s="10"/>
      <c r="E113" s="10"/>
    </row>
    <row r="114" spans="3:5">
      <c r="C114" s="11"/>
      <c r="D114" s="10"/>
      <c r="E114" s="10"/>
    </row>
    <row r="115" spans="3:5">
      <c r="C115" s="11"/>
      <c r="D115" s="10"/>
      <c r="E115" s="10"/>
    </row>
    <row r="116" spans="3:5">
      <c r="C116" s="11"/>
      <c r="D116" s="10"/>
      <c r="E116" s="10"/>
    </row>
    <row r="117" spans="3:5">
      <c r="C117" s="11"/>
      <c r="D117" s="10"/>
      <c r="E117" s="10"/>
    </row>
    <row r="118" spans="3:5">
      <c r="C118" s="11"/>
      <c r="D118" s="10"/>
      <c r="E118" s="10"/>
    </row>
    <row r="119" spans="3:5">
      <c r="C119" s="11"/>
      <c r="D119" s="10"/>
      <c r="E119" s="10"/>
    </row>
    <row r="120" spans="3:5">
      <c r="C120" s="11"/>
      <c r="D120" s="10"/>
      <c r="E120" s="10"/>
    </row>
    <row r="121" spans="3:5">
      <c r="C121" s="11"/>
      <c r="D121" s="10"/>
      <c r="E121" s="10"/>
    </row>
    <row r="122" spans="3:5">
      <c r="C122" s="11"/>
      <c r="D122" s="10"/>
      <c r="E122" s="10"/>
    </row>
    <row r="123" spans="3:5">
      <c r="C123" s="11"/>
      <c r="D123" s="10"/>
      <c r="E123" s="10"/>
    </row>
    <row r="124" spans="3:5">
      <c r="C124" s="11"/>
      <c r="D124" s="10"/>
      <c r="E124" s="10"/>
    </row>
    <row r="125" spans="3:5">
      <c r="C125" s="11"/>
      <c r="D125" s="10"/>
      <c r="E125" s="10"/>
    </row>
    <row r="126" spans="3:5">
      <c r="C126" s="11"/>
      <c r="D126" s="10"/>
      <c r="E126" s="10"/>
    </row>
    <row r="127" spans="3:5">
      <c r="C127" s="11"/>
      <c r="D127" s="10"/>
      <c r="E127" s="10"/>
    </row>
    <row r="128" spans="3:5">
      <c r="C128" s="11"/>
      <c r="D128" s="10"/>
      <c r="E128" s="10"/>
    </row>
    <row r="129" spans="3:5">
      <c r="C129" s="11"/>
      <c r="D129" s="10"/>
      <c r="E129" s="10"/>
    </row>
    <row r="130" spans="3:5">
      <c r="C130" s="11"/>
      <c r="D130" s="10"/>
      <c r="E130" s="10"/>
    </row>
    <row r="131" spans="3:5">
      <c r="C131" s="11"/>
      <c r="D131" s="10"/>
      <c r="E131" s="10"/>
    </row>
    <row r="132" spans="3:5">
      <c r="C132" s="11"/>
      <c r="D132" s="10"/>
      <c r="E132" s="10"/>
    </row>
    <row r="133" spans="3:5">
      <c r="C133" s="11"/>
      <c r="D133" s="10"/>
      <c r="E133" s="10"/>
    </row>
    <row r="134" spans="3:5">
      <c r="C134" s="11"/>
      <c r="D134" s="10"/>
      <c r="E134" s="10"/>
    </row>
    <row r="135" spans="3:5">
      <c r="C135" s="11"/>
      <c r="D135" s="10"/>
      <c r="E135" s="10"/>
    </row>
    <row r="136" spans="3:5">
      <c r="C136" s="11"/>
      <c r="D136" s="10"/>
      <c r="E136" s="10"/>
    </row>
    <row r="137" spans="3:5">
      <c r="C137" s="11"/>
      <c r="D137" s="10"/>
      <c r="E137" s="10"/>
    </row>
    <row r="138" spans="3:5">
      <c r="C138" s="11"/>
      <c r="D138" s="10"/>
      <c r="E138" s="10"/>
    </row>
    <row r="139" spans="3:5">
      <c r="C139" s="11"/>
      <c r="D139" s="10"/>
      <c r="E139" s="10"/>
    </row>
    <row r="140" spans="3:5">
      <c r="C140" s="11"/>
      <c r="D140" s="10"/>
      <c r="E140" s="10"/>
    </row>
    <row r="141" spans="3:5">
      <c r="C141" s="11"/>
      <c r="D141" s="10"/>
      <c r="E141" s="10"/>
    </row>
    <row r="142" spans="3:5">
      <c r="C142" s="11"/>
      <c r="D142" s="10"/>
      <c r="E142" s="10"/>
    </row>
    <row r="143" spans="3:5">
      <c r="C143" s="11"/>
      <c r="D143" s="10"/>
      <c r="E143" s="10"/>
    </row>
    <row r="144" spans="3:5">
      <c r="C144" s="11"/>
      <c r="D144" s="10"/>
      <c r="E144" s="10"/>
    </row>
    <row r="145" spans="3:5">
      <c r="C145" s="11"/>
      <c r="D145" s="10"/>
      <c r="E145" s="10"/>
    </row>
    <row r="146" spans="3:5">
      <c r="C146" s="11"/>
      <c r="D146" s="10"/>
      <c r="E146" s="10"/>
    </row>
    <row r="147" spans="3:5">
      <c r="C147" s="11"/>
      <c r="D147" s="10"/>
      <c r="E147" s="10"/>
    </row>
    <row r="148" spans="3:5">
      <c r="C148" s="11"/>
      <c r="D148" s="10"/>
      <c r="E148" s="10"/>
    </row>
    <row r="149" spans="3:5">
      <c r="C149" s="11"/>
      <c r="D149" s="10"/>
      <c r="E149" s="10"/>
    </row>
    <row r="150" spans="3:5">
      <c r="C150" s="11"/>
      <c r="D150" s="10"/>
      <c r="E150" s="10"/>
    </row>
    <row r="151" spans="3:5">
      <c r="C151" s="11"/>
      <c r="D151" s="10"/>
      <c r="E151" s="10"/>
    </row>
    <row r="152" spans="3:5">
      <c r="C152" s="11"/>
      <c r="D152" s="10"/>
      <c r="E152" s="10"/>
    </row>
    <row r="153" spans="3:5">
      <c r="C153" s="11"/>
      <c r="D153" s="10"/>
      <c r="E153" s="10"/>
    </row>
    <row r="154" spans="3:5">
      <c r="C154" s="11"/>
      <c r="D154" s="10"/>
      <c r="E154" s="10"/>
    </row>
    <row r="155" spans="3:5">
      <c r="C155" s="11"/>
      <c r="D155" s="10"/>
      <c r="E155" s="10"/>
    </row>
    <row r="156" spans="3:5">
      <c r="C156" s="11"/>
      <c r="D156" s="10"/>
      <c r="E156" s="10"/>
    </row>
    <row r="157" spans="3:5">
      <c r="C157" s="11"/>
      <c r="D157" s="10"/>
      <c r="E157" s="10"/>
    </row>
    <row r="158" spans="3:5">
      <c r="C158" s="11"/>
      <c r="D158" s="10"/>
      <c r="E158" s="10"/>
    </row>
    <row r="159" spans="3:5">
      <c r="C159" s="11"/>
      <c r="D159" s="10"/>
      <c r="E159" s="10"/>
    </row>
    <row r="160" spans="3:5">
      <c r="C160" s="11"/>
      <c r="D160" s="10"/>
      <c r="E160" s="10"/>
    </row>
    <row r="161" spans="3:5">
      <c r="C161" s="11"/>
      <c r="D161" s="10"/>
      <c r="E161" s="10"/>
    </row>
    <row r="162" spans="3:5">
      <c r="C162" s="11"/>
      <c r="D162" s="10"/>
      <c r="E162" s="10"/>
    </row>
    <row r="163" spans="3:5">
      <c r="C163" s="11"/>
      <c r="D163" s="10"/>
      <c r="E163" s="10"/>
    </row>
    <row r="164" spans="3:5">
      <c r="C164" s="11"/>
      <c r="D164" s="10"/>
      <c r="E164" s="10"/>
    </row>
    <row r="165" spans="3:5">
      <c r="C165" s="11"/>
      <c r="D165" s="10"/>
      <c r="E165" s="10"/>
    </row>
    <row r="166" spans="3:5">
      <c r="C166" s="11"/>
      <c r="D166" s="10"/>
      <c r="E166" s="10"/>
    </row>
    <row r="167" spans="3:5">
      <c r="C167" s="11"/>
      <c r="D167" s="10"/>
      <c r="E167" s="10"/>
    </row>
    <row r="168" spans="3:5">
      <c r="C168" s="11"/>
      <c r="D168" s="10"/>
      <c r="E168" s="10"/>
    </row>
    <row r="169" spans="3:5">
      <c r="C169" s="11"/>
      <c r="D169" s="10"/>
      <c r="E169" s="10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showGridLines="0" topLeftCell="A3" workbookViewId="0">
      <selection activeCell="B32" activeCellId="1" sqref="D27:E27 B32"/>
    </sheetView>
  </sheetViews>
  <sheetFormatPr defaultColWidth="8.81640625" defaultRowHeight="12.5"/>
  <cols>
    <col min="1" max="2" width="4.81640625" style="95" customWidth="1"/>
    <col min="3" max="12" width="10" style="95" customWidth="1"/>
    <col min="13" max="14" width="4.81640625" style="95" customWidth="1"/>
    <col min="15" max="256" width="8.81640625" style="95"/>
    <col min="257" max="258" width="4.81640625" style="95" customWidth="1"/>
    <col min="259" max="268" width="10" style="95" customWidth="1"/>
    <col min="269" max="270" width="4.81640625" style="95" customWidth="1"/>
    <col min="271" max="512" width="8.81640625" style="95"/>
    <col min="513" max="514" width="4.81640625" style="95" customWidth="1"/>
    <col min="515" max="524" width="10" style="95" customWidth="1"/>
    <col min="525" max="526" width="4.81640625" style="95" customWidth="1"/>
    <col min="527" max="768" width="8.81640625" style="95"/>
    <col min="769" max="770" width="4.81640625" style="95" customWidth="1"/>
    <col min="771" max="780" width="10" style="95" customWidth="1"/>
    <col min="781" max="782" width="4.81640625" style="95" customWidth="1"/>
    <col min="783" max="1024" width="8.81640625" style="95"/>
    <col min="1025" max="1026" width="4.81640625" style="95" customWidth="1"/>
    <col min="1027" max="1036" width="10" style="95" customWidth="1"/>
    <col min="1037" max="1038" width="4.81640625" style="95" customWidth="1"/>
    <col min="1039" max="1280" width="8.81640625" style="95"/>
    <col min="1281" max="1282" width="4.81640625" style="95" customWidth="1"/>
    <col min="1283" max="1292" width="10" style="95" customWidth="1"/>
    <col min="1293" max="1294" width="4.81640625" style="95" customWidth="1"/>
    <col min="1295" max="1536" width="8.81640625" style="95"/>
    <col min="1537" max="1538" width="4.81640625" style="95" customWidth="1"/>
    <col min="1539" max="1548" width="10" style="95" customWidth="1"/>
    <col min="1549" max="1550" width="4.81640625" style="95" customWidth="1"/>
    <col min="1551" max="1792" width="8.81640625" style="95"/>
    <col min="1793" max="1794" width="4.81640625" style="95" customWidth="1"/>
    <col min="1795" max="1804" width="10" style="95" customWidth="1"/>
    <col min="1805" max="1806" width="4.81640625" style="95" customWidth="1"/>
    <col min="1807" max="2048" width="8.81640625" style="95"/>
    <col min="2049" max="2050" width="4.81640625" style="95" customWidth="1"/>
    <col min="2051" max="2060" width="10" style="95" customWidth="1"/>
    <col min="2061" max="2062" width="4.81640625" style="95" customWidth="1"/>
    <col min="2063" max="2304" width="8.81640625" style="95"/>
    <col min="2305" max="2306" width="4.81640625" style="95" customWidth="1"/>
    <col min="2307" max="2316" width="10" style="95" customWidth="1"/>
    <col min="2317" max="2318" width="4.81640625" style="95" customWidth="1"/>
    <col min="2319" max="2560" width="8.81640625" style="95"/>
    <col min="2561" max="2562" width="4.81640625" style="95" customWidth="1"/>
    <col min="2563" max="2572" width="10" style="95" customWidth="1"/>
    <col min="2573" max="2574" width="4.81640625" style="95" customWidth="1"/>
    <col min="2575" max="2816" width="8.81640625" style="95"/>
    <col min="2817" max="2818" width="4.81640625" style="95" customWidth="1"/>
    <col min="2819" max="2828" width="10" style="95" customWidth="1"/>
    <col min="2829" max="2830" width="4.81640625" style="95" customWidth="1"/>
    <col min="2831" max="3072" width="8.81640625" style="95"/>
    <col min="3073" max="3074" width="4.81640625" style="95" customWidth="1"/>
    <col min="3075" max="3084" width="10" style="95" customWidth="1"/>
    <col min="3085" max="3086" width="4.81640625" style="95" customWidth="1"/>
    <col min="3087" max="3328" width="8.81640625" style="95"/>
    <col min="3329" max="3330" width="4.81640625" style="95" customWidth="1"/>
    <col min="3331" max="3340" width="10" style="95" customWidth="1"/>
    <col min="3341" max="3342" width="4.81640625" style="95" customWidth="1"/>
    <col min="3343" max="3584" width="8.81640625" style="95"/>
    <col min="3585" max="3586" width="4.81640625" style="95" customWidth="1"/>
    <col min="3587" max="3596" width="10" style="95" customWidth="1"/>
    <col min="3597" max="3598" width="4.81640625" style="95" customWidth="1"/>
    <col min="3599" max="3840" width="8.81640625" style="95"/>
    <col min="3841" max="3842" width="4.81640625" style="95" customWidth="1"/>
    <col min="3843" max="3852" width="10" style="95" customWidth="1"/>
    <col min="3853" max="3854" width="4.81640625" style="95" customWidth="1"/>
    <col min="3855" max="4096" width="8.81640625" style="95"/>
    <col min="4097" max="4098" width="4.81640625" style="95" customWidth="1"/>
    <col min="4099" max="4108" width="10" style="95" customWidth="1"/>
    <col min="4109" max="4110" width="4.81640625" style="95" customWidth="1"/>
    <col min="4111" max="4352" width="8.81640625" style="95"/>
    <col min="4353" max="4354" width="4.81640625" style="95" customWidth="1"/>
    <col min="4355" max="4364" width="10" style="95" customWidth="1"/>
    <col min="4365" max="4366" width="4.81640625" style="95" customWidth="1"/>
    <col min="4367" max="4608" width="8.81640625" style="95"/>
    <col min="4609" max="4610" width="4.81640625" style="95" customWidth="1"/>
    <col min="4611" max="4620" width="10" style="95" customWidth="1"/>
    <col min="4621" max="4622" width="4.81640625" style="95" customWidth="1"/>
    <col min="4623" max="4864" width="8.81640625" style="95"/>
    <col min="4865" max="4866" width="4.81640625" style="95" customWidth="1"/>
    <col min="4867" max="4876" width="10" style="95" customWidth="1"/>
    <col min="4877" max="4878" width="4.81640625" style="95" customWidth="1"/>
    <col min="4879" max="5120" width="8.81640625" style="95"/>
    <col min="5121" max="5122" width="4.81640625" style="95" customWidth="1"/>
    <col min="5123" max="5132" width="10" style="95" customWidth="1"/>
    <col min="5133" max="5134" width="4.81640625" style="95" customWidth="1"/>
    <col min="5135" max="5376" width="8.81640625" style="95"/>
    <col min="5377" max="5378" width="4.81640625" style="95" customWidth="1"/>
    <col min="5379" max="5388" width="10" style="95" customWidth="1"/>
    <col min="5389" max="5390" width="4.81640625" style="95" customWidth="1"/>
    <col min="5391" max="5632" width="8.81640625" style="95"/>
    <col min="5633" max="5634" width="4.81640625" style="95" customWidth="1"/>
    <col min="5635" max="5644" width="10" style="95" customWidth="1"/>
    <col min="5645" max="5646" width="4.81640625" style="95" customWidth="1"/>
    <col min="5647" max="5888" width="8.81640625" style="95"/>
    <col min="5889" max="5890" width="4.81640625" style="95" customWidth="1"/>
    <col min="5891" max="5900" width="10" style="95" customWidth="1"/>
    <col min="5901" max="5902" width="4.81640625" style="95" customWidth="1"/>
    <col min="5903" max="6144" width="8.81640625" style="95"/>
    <col min="6145" max="6146" width="4.81640625" style="95" customWidth="1"/>
    <col min="6147" max="6156" width="10" style="95" customWidth="1"/>
    <col min="6157" max="6158" width="4.81640625" style="95" customWidth="1"/>
    <col min="6159" max="6400" width="8.81640625" style="95"/>
    <col min="6401" max="6402" width="4.81640625" style="95" customWidth="1"/>
    <col min="6403" max="6412" width="10" style="95" customWidth="1"/>
    <col min="6413" max="6414" width="4.81640625" style="95" customWidth="1"/>
    <col min="6415" max="6656" width="8.81640625" style="95"/>
    <col min="6657" max="6658" width="4.81640625" style="95" customWidth="1"/>
    <col min="6659" max="6668" width="10" style="95" customWidth="1"/>
    <col min="6669" max="6670" width="4.81640625" style="95" customWidth="1"/>
    <col min="6671" max="6912" width="8.81640625" style="95"/>
    <col min="6913" max="6914" width="4.81640625" style="95" customWidth="1"/>
    <col min="6915" max="6924" width="10" style="95" customWidth="1"/>
    <col min="6925" max="6926" width="4.81640625" style="95" customWidth="1"/>
    <col min="6927" max="7168" width="8.81640625" style="95"/>
    <col min="7169" max="7170" width="4.81640625" style="95" customWidth="1"/>
    <col min="7171" max="7180" width="10" style="95" customWidth="1"/>
    <col min="7181" max="7182" width="4.81640625" style="95" customWidth="1"/>
    <col min="7183" max="7424" width="8.81640625" style="95"/>
    <col min="7425" max="7426" width="4.81640625" style="95" customWidth="1"/>
    <col min="7427" max="7436" width="10" style="95" customWidth="1"/>
    <col min="7437" max="7438" width="4.81640625" style="95" customWidth="1"/>
    <col min="7439" max="7680" width="8.81640625" style="95"/>
    <col min="7681" max="7682" width="4.81640625" style="95" customWidth="1"/>
    <col min="7683" max="7692" width="10" style="95" customWidth="1"/>
    <col min="7693" max="7694" width="4.81640625" style="95" customWidth="1"/>
    <col min="7695" max="7936" width="8.81640625" style="95"/>
    <col min="7937" max="7938" width="4.81640625" style="95" customWidth="1"/>
    <col min="7939" max="7948" width="10" style="95" customWidth="1"/>
    <col min="7949" max="7950" width="4.81640625" style="95" customWidth="1"/>
    <col min="7951" max="8192" width="8.81640625" style="95"/>
    <col min="8193" max="8194" width="4.81640625" style="95" customWidth="1"/>
    <col min="8195" max="8204" width="10" style="95" customWidth="1"/>
    <col min="8205" max="8206" width="4.81640625" style="95" customWidth="1"/>
    <col min="8207" max="8448" width="8.81640625" style="95"/>
    <col min="8449" max="8450" width="4.81640625" style="95" customWidth="1"/>
    <col min="8451" max="8460" width="10" style="95" customWidth="1"/>
    <col min="8461" max="8462" width="4.81640625" style="95" customWidth="1"/>
    <col min="8463" max="8704" width="8.81640625" style="95"/>
    <col min="8705" max="8706" width="4.81640625" style="95" customWidth="1"/>
    <col min="8707" max="8716" width="10" style="95" customWidth="1"/>
    <col min="8717" max="8718" width="4.81640625" style="95" customWidth="1"/>
    <col min="8719" max="8960" width="8.81640625" style="95"/>
    <col min="8961" max="8962" width="4.81640625" style="95" customWidth="1"/>
    <col min="8963" max="8972" width="10" style="95" customWidth="1"/>
    <col min="8973" max="8974" width="4.81640625" style="95" customWidth="1"/>
    <col min="8975" max="9216" width="8.81640625" style="95"/>
    <col min="9217" max="9218" width="4.81640625" style="95" customWidth="1"/>
    <col min="9219" max="9228" width="10" style="95" customWidth="1"/>
    <col min="9229" max="9230" width="4.81640625" style="95" customWidth="1"/>
    <col min="9231" max="9472" width="8.81640625" style="95"/>
    <col min="9473" max="9474" width="4.81640625" style="95" customWidth="1"/>
    <col min="9475" max="9484" width="10" style="95" customWidth="1"/>
    <col min="9485" max="9486" width="4.81640625" style="95" customWidth="1"/>
    <col min="9487" max="9728" width="8.81640625" style="95"/>
    <col min="9729" max="9730" width="4.81640625" style="95" customWidth="1"/>
    <col min="9731" max="9740" width="10" style="95" customWidth="1"/>
    <col min="9741" max="9742" width="4.81640625" style="95" customWidth="1"/>
    <col min="9743" max="9984" width="8.81640625" style="95"/>
    <col min="9985" max="9986" width="4.81640625" style="95" customWidth="1"/>
    <col min="9987" max="9996" width="10" style="95" customWidth="1"/>
    <col min="9997" max="9998" width="4.81640625" style="95" customWidth="1"/>
    <col min="9999" max="10240" width="8.81640625" style="95"/>
    <col min="10241" max="10242" width="4.81640625" style="95" customWidth="1"/>
    <col min="10243" max="10252" width="10" style="95" customWidth="1"/>
    <col min="10253" max="10254" width="4.81640625" style="95" customWidth="1"/>
    <col min="10255" max="10496" width="8.81640625" style="95"/>
    <col min="10497" max="10498" width="4.81640625" style="95" customWidth="1"/>
    <col min="10499" max="10508" width="10" style="95" customWidth="1"/>
    <col min="10509" max="10510" width="4.81640625" style="95" customWidth="1"/>
    <col min="10511" max="10752" width="8.81640625" style="95"/>
    <col min="10753" max="10754" width="4.81640625" style="95" customWidth="1"/>
    <col min="10755" max="10764" width="10" style="95" customWidth="1"/>
    <col min="10765" max="10766" width="4.81640625" style="95" customWidth="1"/>
    <col min="10767" max="11008" width="8.81640625" style="95"/>
    <col min="11009" max="11010" width="4.81640625" style="95" customWidth="1"/>
    <col min="11011" max="11020" width="10" style="95" customWidth="1"/>
    <col min="11021" max="11022" width="4.81640625" style="95" customWidth="1"/>
    <col min="11023" max="11264" width="8.81640625" style="95"/>
    <col min="11265" max="11266" width="4.81640625" style="95" customWidth="1"/>
    <col min="11267" max="11276" width="10" style="95" customWidth="1"/>
    <col min="11277" max="11278" width="4.81640625" style="95" customWidth="1"/>
    <col min="11279" max="11520" width="8.81640625" style="95"/>
    <col min="11521" max="11522" width="4.81640625" style="95" customWidth="1"/>
    <col min="11523" max="11532" width="10" style="95" customWidth="1"/>
    <col min="11533" max="11534" width="4.81640625" style="95" customWidth="1"/>
    <col min="11535" max="11776" width="8.81640625" style="95"/>
    <col min="11777" max="11778" width="4.81640625" style="95" customWidth="1"/>
    <col min="11779" max="11788" width="10" style="95" customWidth="1"/>
    <col min="11789" max="11790" width="4.81640625" style="95" customWidth="1"/>
    <col min="11791" max="12032" width="8.81640625" style="95"/>
    <col min="12033" max="12034" width="4.81640625" style="95" customWidth="1"/>
    <col min="12035" max="12044" width="10" style="95" customWidth="1"/>
    <col min="12045" max="12046" width="4.81640625" style="95" customWidth="1"/>
    <col min="12047" max="12288" width="8.81640625" style="95"/>
    <col min="12289" max="12290" width="4.81640625" style="95" customWidth="1"/>
    <col min="12291" max="12300" width="10" style="95" customWidth="1"/>
    <col min="12301" max="12302" width="4.81640625" style="95" customWidth="1"/>
    <col min="12303" max="12544" width="8.81640625" style="95"/>
    <col min="12545" max="12546" width="4.81640625" style="95" customWidth="1"/>
    <col min="12547" max="12556" width="10" style="95" customWidth="1"/>
    <col min="12557" max="12558" width="4.81640625" style="95" customWidth="1"/>
    <col min="12559" max="12800" width="8.81640625" style="95"/>
    <col min="12801" max="12802" width="4.81640625" style="95" customWidth="1"/>
    <col min="12803" max="12812" width="10" style="95" customWidth="1"/>
    <col min="12813" max="12814" width="4.81640625" style="95" customWidth="1"/>
    <col min="12815" max="13056" width="8.81640625" style="95"/>
    <col min="13057" max="13058" width="4.81640625" style="95" customWidth="1"/>
    <col min="13059" max="13068" width="10" style="95" customWidth="1"/>
    <col min="13069" max="13070" width="4.81640625" style="95" customWidth="1"/>
    <col min="13071" max="13312" width="8.81640625" style="95"/>
    <col min="13313" max="13314" width="4.81640625" style="95" customWidth="1"/>
    <col min="13315" max="13324" width="10" style="95" customWidth="1"/>
    <col min="13325" max="13326" width="4.81640625" style="95" customWidth="1"/>
    <col min="13327" max="13568" width="8.81640625" style="95"/>
    <col min="13569" max="13570" width="4.81640625" style="95" customWidth="1"/>
    <col min="13571" max="13580" width="10" style="95" customWidth="1"/>
    <col min="13581" max="13582" width="4.81640625" style="95" customWidth="1"/>
    <col min="13583" max="13824" width="8.81640625" style="95"/>
    <col min="13825" max="13826" width="4.81640625" style="95" customWidth="1"/>
    <col min="13827" max="13836" width="10" style="95" customWidth="1"/>
    <col min="13837" max="13838" width="4.81640625" style="95" customWidth="1"/>
    <col min="13839" max="14080" width="8.81640625" style="95"/>
    <col min="14081" max="14082" width="4.81640625" style="95" customWidth="1"/>
    <col min="14083" max="14092" width="10" style="95" customWidth="1"/>
    <col min="14093" max="14094" width="4.81640625" style="95" customWidth="1"/>
    <col min="14095" max="14336" width="8.81640625" style="95"/>
    <col min="14337" max="14338" width="4.81640625" style="95" customWidth="1"/>
    <col min="14339" max="14348" width="10" style="95" customWidth="1"/>
    <col min="14349" max="14350" width="4.81640625" style="95" customWidth="1"/>
    <col min="14351" max="14592" width="8.81640625" style="95"/>
    <col min="14593" max="14594" width="4.81640625" style="95" customWidth="1"/>
    <col min="14595" max="14604" width="10" style="95" customWidth="1"/>
    <col min="14605" max="14606" width="4.81640625" style="95" customWidth="1"/>
    <col min="14607" max="14848" width="8.81640625" style="95"/>
    <col min="14849" max="14850" width="4.81640625" style="95" customWidth="1"/>
    <col min="14851" max="14860" width="10" style="95" customWidth="1"/>
    <col min="14861" max="14862" width="4.81640625" style="95" customWidth="1"/>
    <col min="14863" max="15104" width="8.81640625" style="95"/>
    <col min="15105" max="15106" width="4.81640625" style="95" customWidth="1"/>
    <col min="15107" max="15116" width="10" style="95" customWidth="1"/>
    <col min="15117" max="15118" width="4.81640625" style="95" customWidth="1"/>
    <col min="15119" max="15360" width="8.81640625" style="95"/>
    <col min="15361" max="15362" width="4.81640625" style="95" customWidth="1"/>
    <col min="15363" max="15372" width="10" style="95" customWidth="1"/>
    <col min="15373" max="15374" width="4.81640625" style="95" customWidth="1"/>
    <col min="15375" max="15616" width="8.81640625" style="95"/>
    <col min="15617" max="15618" width="4.81640625" style="95" customWidth="1"/>
    <col min="15619" max="15628" width="10" style="95" customWidth="1"/>
    <col min="15629" max="15630" width="4.81640625" style="95" customWidth="1"/>
    <col min="15631" max="15872" width="8.81640625" style="95"/>
    <col min="15873" max="15874" width="4.81640625" style="95" customWidth="1"/>
    <col min="15875" max="15884" width="10" style="95" customWidth="1"/>
    <col min="15885" max="15886" width="4.81640625" style="95" customWidth="1"/>
    <col min="15887" max="16128" width="8.81640625" style="95"/>
    <col min="16129" max="16130" width="4.81640625" style="95" customWidth="1"/>
    <col min="16131" max="16140" width="10" style="95" customWidth="1"/>
    <col min="16141" max="16142" width="4.81640625" style="95" customWidth="1"/>
    <col min="16143" max="16384" width="8.81640625" style="95"/>
  </cols>
  <sheetData>
    <row r="1" spans="1:14" ht="29.15" customHeight="1" thickTop="1" thickBo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4"/>
    </row>
    <row r="2" spans="1:14" ht="144" customHeight="1" thickTop="1">
      <c r="A2" s="96"/>
      <c r="B2" s="97"/>
      <c r="C2" s="98"/>
      <c r="D2" s="98"/>
      <c r="E2" s="334"/>
      <c r="F2" s="335"/>
      <c r="G2" s="335"/>
      <c r="H2" s="334"/>
      <c r="I2" s="335"/>
      <c r="J2" s="335"/>
      <c r="K2" s="99"/>
      <c r="L2" s="99"/>
      <c r="M2" s="100"/>
      <c r="N2" s="101"/>
    </row>
    <row r="3" spans="1:14" ht="15" customHeight="1">
      <c r="A3" s="102"/>
      <c r="B3" s="103"/>
      <c r="C3" s="336" t="s">
        <v>195</v>
      </c>
      <c r="D3" s="336"/>
      <c r="E3" s="336"/>
      <c r="F3" s="336"/>
      <c r="G3" s="336"/>
      <c r="H3" s="336"/>
      <c r="I3" s="336"/>
      <c r="J3" s="336"/>
      <c r="K3" s="336"/>
      <c r="L3" s="336"/>
      <c r="M3" s="104"/>
      <c r="N3" s="101"/>
    </row>
    <row r="4" spans="1:14" ht="15" customHeight="1">
      <c r="A4" s="102"/>
      <c r="B4" s="103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104"/>
      <c r="N4" s="101"/>
    </row>
    <row r="5" spans="1:14" ht="15" customHeight="1">
      <c r="A5" s="102"/>
      <c r="B5" s="103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104"/>
      <c r="N5" s="101"/>
    </row>
    <row r="6" spans="1:14" ht="14.15" customHeight="1">
      <c r="A6" s="102"/>
      <c r="B6" s="10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  <c r="N6" s="101"/>
    </row>
    <row r="7" spans="1:14" ht="18" customHeight="1">
      <c r="A7" s="102"/>
      <c r="B7" s="103"/>
      <c r="C7" s="105"/>
      <c r="D7" s="105"/>
      <c r="E7" s="105"/>
      <c r="F7" s="105"/>
      <c r="G7" s="337" t="s">
        <v>327</v>
      </c>
      <c r="H7" s="338"/>
      <c r="I7" s="105"/>
      <c r="J7" s="105"/>
      <c r="K7" s="105"/>
      <c r="L7" s="105"/>
      <c r="M7" s="104"/>
      <c r="N7" s="101"/>
    </row>
    <row r="8" spans="1:14" ht="14.15" customHeight="1">
      <c r="A8" s="102"/>
      <c r="B8" s="103"/>
      <c r="C8" s="105"/>
      <c r="D8" s="105"/>
      <c r="E8" s="105"/>
      <c r="F8" s="105"/>
      <c r="G8" s="332" t="s">
        <v>425</v>
      </c>
      <c r="H8" s="333"/>
      <c r="I8" s="105"/>
      <c r="J8" s="105"/>
      <c r="K8" s="105"/>
      <c r="L8" s="105"/>
      <c r="M8" s="104"/>
      <c r="N8" s="101"/>
    </row>
    <row r="9" spans="1:14" ht="14.15" customHeight="1">
      <c r="A9" s="102"/>
      <c r="B9" s="103"/>
      <c r="C9" s="105"/>
      <c r="D9" s="105"/>
      <c r="E9" s="105"/>
      <c r="F9" s="105"/>
      <c r="G9" s="332" t="s">
        <v>427</v>
      </c>
      <c r="H9" s="333"/>
      <c r="I9" s="105"/>
      <c r="J9" s="105"/>
      <c r="K9" s="105"/>
      <c r="L9" s="105"/>
      <c r="M9" s="104"/>
      <c r="N9" s="101"/>
    </row>
    <row r="10" spans="1:14" ht="14.15" customHeight="1">
      <c r="A10" s="102"/>
      <c r="B10" s="103"/>
      <c r="C10" s="105"/>
      <c r="D10" s="105"/>
      <c r="E10" s="105"/>
      <c r="F10" s="105"/>
      <c r="G10" s="332" t="s">
        <v>196</v>
      </c>
      <c r="H10" s="333"/>
      <c r="I10" s="105"/>
      <c r="J10" s="105"/>
      <c r="K10" s="105"/>
      <c r="L10" s="105"/>
      <c r="M10" s="104"/>
      <c r="N10" s="101"/>
    </row>
    <row r="11" spans="1:14" ht="14.15" customHeight="1">
      <c r="A11" s="102"/>
      <c r="B11" s="103"/>
      <c r="C11" s="105"/>
      <c r="D11" s="105"/>
      <c r="E11" s="105"/>
      <c r="F11" s="105"/>
      <c r="G11" s="332" t="s">
        <v>197</v>
      </c>
      <c r="H11" s="333"/>
      <c r="I11" s="105"/>
      <c r="J11" s="105"/>
      <c r="K11" s="105"/>
      <c r="L11" s="105"/>
      <c r="M11" s="104"/>
      <c r="N11" s="101"/>
    </row>
    <row r="12" spans="1:14" ht="14.15" customHeight="1">
      <c r="A12" s="102"/>
      <c r="B12" s="10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4"/>
      <c r="N12" s="101"/>
    </row>
    <row r="13" spans="1:14" ht="14.15" customHeight="1">
      <c r="A13" s="102"/>
      <c r="B13" s="103"/>
      <c r="C13" s="106" t="s">
        <v>295</v>
      </c>
      <c r="D13" s="107" t="s">
        <v>296</v>
      </c>
      <c r="E13" s="106" t="s">
        <v>297</v>
      </c>
      <c r="F13" s="106" t="s">
        <v>328</v>
      </c>
      <c r="G13" s="339" t="s">
        <v>299</v>
      </c>
      <c r="H13" s="339"/>
      <c r="I13" s="339" t="s">
        <v>300</v>
      </c>
      <c r="J13" s="339"/>
      <c r="K13" s="106" t="s">
        <v>328</v>
      </c>
      <c r="L13" s="106" t="s">
        <v>301</v>
      </c>
      <c r="M13" s="104"/>
      <c r="N13" s="101"/>
    </row>
    <row r="14" spans="1:14" ht="14.15" customHeight="1">
      <c r="A14" s="102"/>
      <c r="B14" s="103"/>
      <c r="C14" s="143">
        <v>42195</v>
      </c>
      <c r="D14" s="144">
        <v>0.82291666666666663</v>
      </c>
      <c r="E14" s="145">
        <v>9</v>
      </c>
      <c r="F14" s="145"/>
      <c r="G14" s="323" t="str">
        <f>G8</f>
        <v>Cascade FC G05</v>
      </c>
      <c r="H14" s="323"/>
      <c r="I14" s="323" t="str">
        <f>G9</f>
        <v>CWSA G05 Navy</v>
      </c>
      <c r="J14" s="323"/>
      <c r="K14" s="109"/>
      <c r="L14" s="109" t="s">
        <v>302</v>
      </c>
      <c r="M14" s="104"/>
      <c r="N14" s="101"/>
    </row>
    <row r="15" spans="1:14" ht="14.15" customHeight="1">
      <c r="A15" s="102"/>
      <c r="B15" s="103"/>
      <c r="C15" s="143">
        <v>42195</v>
      </c>
      <c r="D15" s="144">
        <v>0.82291666666666663</v>
      </c>
      <c r="E15" s="145">
        <v>10</v>
      </c>
      <c r="F15" s="145"/>
      <c r="G15" s="323" t="str">
        <f>G10</f>
        <v>MVP 05 Marauders</v>
      </c>
      <c r="H15" s="323"/>
      <c r="I15" s="323" t="str">
        <f>G11</f>
        <v>Wenatchee Fire Fischer 05</v>
      </c>
      <c r="J15" s="323"/>
      <c r="K15" s="109"/>
      <c r="L15" s="109" t="s">
        <v>302</v>
      </c>
      <c r="M15" s="104"/>
      <c r="N15" s="101"/>
    </row>
    <row r="16" spans="1:14" ht="7" customHeight="1">
      <c r="A16" s="102"/>
      <c r="B16" s="103"/>
      <c r="C16" s="146"/>
      <c r="D16" s="147"/>
      <c r="E16" s="148"/>
      <c r="F16" s="148"/>
      <c r="G16" s="110"/>
      <c r="H16" s="110"/>
      <c r="I16" s="110"/>
      <c r="J16" s="110"/>
      <c r="K16" s="111"/>
      <c r="L16" s="111"/>
      <c r="M16" s="104"/>
      <c r="N16" s="101"/>
    </row>
    <row r="17" spans="1:14" ht="14.15" customHeight="1">
      <c r="A17" s="102"/>
      <c r="B17" s="103"/>
      <c r="C17" s="143">
        <v>42196</v>
      </c>
      <c r="D17" s="144">
        <v>0.625</v>
      </c>
      <c r="E17" s="145">
        <v>10</v>
      </c>
      <c r="F17" s="145"/>
      <c r="G17" s="323" t="str">
        <f>G9</f>
        <v>CWSA G05 Navy</v>
      </c>
      <c r="H17" s="323"/>
      <c r="I17" s="323" t="str">
        <f>G11</f>
        <v>Wenatchee Fire Fischer 05</v>
      </c>
      <c r="J17" s="323"/>
      <c r="K17" s="109"/>
      <c r="L17" s="109" t="s">
        <v>302</v>
      </c>
      <c r="M17" s="104"/>
      <c r="N17" s="101"/>
    </row>
    <row r="18" spans="1:14" ht="14.15" customHeight="1">
      <c r="A18" s="102"/>
      <c r="B18" s="103"/>
      <c r="C18" s="143">
        <v>42196</v>
      </c>
      <c r="D18" s="144">
        <v>0.67013888888888884</v>
      </c>
      <c r="E18" s="145">
        <v>10</v>
      </c>
      <c r="F18" s="145"/>
      <c r="G18" s="323" t="str">
        <f>G8</f>
        <v>Cascade FC G05</v>
      </c>
      <c r="H18" s="323"/>
      <c r="I18" s="323" t="str">
        <f>G10</f>
        <v>MVP 05 Marauders</v>
      </c>
      <c r="J18" s="323"/>
      <c r="K18" s="109"/>
      <c r="L18" s="109" t="s">
        <v>302</v>
      </c>
      <c r="M18" s="104"/>
      <c r="N18" s="101"/>
    </row>
    <row r="19" spans="1:14" ht="7" customHeight="1">
      <c r="A19" s="102"/>
      <c r="B19" s="103"/>
      <c r="C19" s="146"/>
      <c r="D19" s="147"/>
      <c r="E19" s="148"/>
      <c r="F19" s="148"/>
      <c r="G19" s="110"/>
      <c r="H19" s="110"/>
      <c r="I19" s="110"/>
      <c r="J19" s="110"/>
      <c r="K19" s="111"/>
      <c r="L19" s="111"/>
      <c r="M19" s="104"/>
      <c r="N19" s="101"/>
    </row>
    <row r="20" spans="1:14" ht="14.15" customHeight="1">
      <c r="A20" s="102"/>
      <c r="B20" s="103"/>
      <c r="C20" s="143">
        <v>42197</v>
      </c>
      <c r="D20" s="144">
        <v>0.51388888888888895</v>
      </c>
      <c r="E20" s="145">
        <v>9</v>
      </c>
      <c r="F20" s="145"/>
      <c r="G20" s="323" t="str">
        <f>G9</f>
        <v>CWSA G05 Navy</v>
      </c>
      <c r="H20" s="323"/>
      <c r="I20" s="323" t="str">
        <f>G10</f>
        <v>MVP 05 Marauders</v>
      </c>
      <c r="J20" s="323"/>
      <c r="K20" s="109"/>
      <c r="L20" s="109" t="s">
        <v>302</v>
      </c>
      <c r="M20" s="104"/>
      <c r="N20" s="101"/>
    </row>
    <row r="21" spans="1:14" ht="14.15" customHeight="1">
      <c r="A21" s="102"/>
      <c r="B21" s="103"/>
      <c r="C21" s="143">
        <v>42197</v>
      </c>
      <c r="D21" s="144">
        <v>0.51388888888888895</v>
      </c>
      <c r="E21" s="145">
        <v>10</v>
      </c>
      <c r="F21" s="145"/>
      <c r="G21" s="323" t="str">
        <f>G11</f>
        <v>Wenatchee Fire Fischer 05</v>
      </c>
      <c r="H21" s="323"/>
      <c r="I21" s="323" t="str">
        <f>G8</f>
        <v>Cascade FC G05</v>
      </c>
      <c r="J21" s="323"/>
      <c r="K21" s="109"/>
      <c r="L21" s="109" t="s">
        <v>302</v>
      </c>
      <c r="M21" s="104"/>
      <c r="N21" s="101"/>
    </row>
    <row r="22" spans="1:14" ht="7" customHeight="1">
      <c r="A22" s="102"/>
      <c r="B22" s="103"/>
      <c r="C22" s="146"/>
      <c r="D22" s="147"/>
      <c r="E22" s="148"/>
      <c r="F22" s="148"/>
      <c r="G22" s="110"/>
      <c r="H22" s="110"/>
      <c r="I22" s="110"/>
      <c r="J22" s="110"/>
      <c r="K22" s="111"/>
      <c r="L22" s="111"/>
      <c r="M22" s="104"/>
      <c r="N22" s="101"/>
    </row>
    <row r="23" spans="1:14" ht="14.15" customHeight="1">
      <c r="A23" s="102"/>
      <c r="B23" s="103"/>
      <c r="C23" s="143">
        <v>42197</v>
      </c>
      <c r="D23" s="144">
        <v>0.67013888888888884</v>
      </c>
      <c r="E23" s="145">
        <v>9</v>
      </c>
      <c r="F23" s="145"/>
      <c r="G23" s="328" t="s">
        <v>184</v>
      </c>
      <c r="H23" s="328"/>
      <c r="I23" s="328" t="s">
        <v>185</v>
      </c>
      <c r="J23" s="328"/>
      <c r="K23" s="112"/>
      <c r="L23" s="109" t="s">
        <v>314</v>
      </c>
      <c r="M23" s="104"/>
      <c r="N23" s="101"/>
    </row>
    <row r="24" spans="1:14" ht="14.15" customHeight="1">
      <c r="A24" s="102"/>
      <c r="B24" s="10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4"/>
      <c r="N24" s="101"/>
    </row>
    <row r="25" spans="1:14" ht="14.15" customHeight="1">
      <c r="A25" s="102"/>
      <c r="B25" s="103"/>
      <c r="C25" s="105"/>
      <c r="D25" s="329" t="s">
        <v>186</v>
      </c>
      <c r="E25" s="331"/>
      <c r="F25" s="113" t="s">
        <v>316</v>
      </c>
      <c r="G25" s="114" t="s">
        <v>187</v>
      </c>
      <c r="H25" s="114" t="s">
        <v>188</v>
      </c>
      <c r="I25" s="115" t="s">
        <v>319</v>
      </c>
      <c r="J25" s="114" t="s">
        <v>320</v>
      </c>
      <c r="K25" s="115" t="s">
        <v>321</v>
      </c>
      <c r="L25" s="105"/>
      <c r="M25" s="104"/>
      <c r="N25" s="101"/>
    </row>
    <row r="26" spans="1:14" ht="14.15" customHeight="1">
      <c r="A26" s="102"/>
      <c r="B26" s="103"/>
      <c r="C26" s="105"/>
      <c r="D26" s="353" t="str">
        <f>G8</f>
        <v>Cascade FC G05</v>
      </c>
      <c r="E26" s="354"/>
      <c r="F26" s="116"/>
      <c r="G26" s="116"/>
      <c r="H26" s="116"/>
      <c r="I26" s="116"/>
      <c r="J26" s="116"/>
      <c r="K26" s="116"/>
      <c r="L26" s="105"/>
      <c r="M26" s="104"/>
      <c r="N26" s="101"/>
    </row>
    <row r="27" spans="1:14" ht="14.15" customHeight="1">
      <c r="A27" s="102"/>
      <c r="B27" s="103"/>
      <c r="C27" s="105"/>
      <c r="D27" s="353" t="str">
        <f>G9</f>
        <v>CWSA G05 Navy</v>
      </c>
      <c r="E27" s="354"/>
      <c r="F27" s="116"/>
      <c r="G27" s="116"/>
      <c r="H27" s="116"/>
      <c r="I27" s="116"/>
      <c r="J27" s="116"/>
      <c r="K27" s="116"/>
      <c r="L27" s="105"/>
      <c r="M27" s="104"/>
      <c r="N27" s="101"/>
    </row>
    <row r="28" spans="1:14" ht="14.15" customHeight="1">
      <c r="A28" s="102"/>
      <c r="B28" s="103"/>
      <c r="C28" s="105"/>
      <c r="D28" s="353" t="str">
        <f>G10</f>
        <v>MVP 05 Marauders</v>
      </c>
      <c r="E28" s="354"/>
      <c r="F28" s="116"/>
      <c r="G28" s="116"/>
      <c r="H28" s="116"/>
      <c r="I28" s="116"/>
      <c r="J28" s="116"/>
      <c r="K28" s="116"/>
      <c r="L28" s="105"/>
      <c r="M28" s="104"/>
      <c r="N28" s="101"/>
    </row>
    <row r="29" spans="1:14" ht="14.15" customHeight="1">
      <c r="A29" s="102"/>
      <c r="B29" s="103"/>
      <c r="C29" s="105"/>
      <c r="D29" s="353" t="str">
        <f>G11</f>
        <v>Wenatchee Fire Fischer 05</v>
      </c>
      <c r="E29" s="354"/>
      <c r="F29" s="116"/>
      <c r="G29" s="116"/>
      <c r="H29" s="116"/>
      <c r="I29" s="116"/>
      <c r="J29" s="116"/>
      <c r="K29" s="116"/>
      <c r="L29" s="105"/>
      <c r="M29" s="104"/>
      <c r="N29" s="101"/>
    </row>
    <row r="30" spans="1:14" ht="14.15" customHeight="1">
      <c r="A30" s="102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4"/>
      <c r="N30" s="101"/>
    </row>
    <row r="31" spans="1:14" ht="14.15" customHeight="1">
      <c r="A31" s="102"/>
      <c r="B31" s="117"/>
      <c r="C31" s="119"/>
      <c r="D31" s="120" t="s">
        <v>314</v>
      </c>
      <c r="E31" s="118"/>
      <c r="F31" s="118"/>
      <c r="G31" s="118"/>
      <c r="H31" s="118"/>
      <c r="I31" s="118"/>
      <c r="J31" s="118"/>
      <c r="K31" s="118"/>
      <c r="L31" s="118"/>
      <c r="M31" s="104"/>
      <c r="N31" s="101"/>
    </row>
    <row r="32" spans="1:14" ht="14.15" customHeight="1">
      <c r="A32" s="102"/>
      <c r="B32" s="117"/>
      <c r="C32" s="119"/>
      <c r="D32" s="121"/>
      <c r="E32" s="327"/>
      <c r="F32" s="327"/>
      <c r="G32" s="327"/>
      <c r="H32" s="327"/>
      <c r="I32" s="327"/>
      <c r="J32" s="327"/>
      <c r="K32" s="327"/>
      <c r="L32" s="118"/>
      <c r="M32" s="104"/>
      <c r="N32" s="101"/>
    </row>
    <row r="33" spans="1:14" ht="13">
      <c r="A33" s="102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04"/>
      <c r="N33" s="101"/>
    </row>
    <row r="34" spans="1:14" ht="13">
      <c r="A34" s="102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04"/>
      <c r="N34" s="101"/>
    </row>
    <row r="35" spans="1:14" ht="13">
      <c r="A35" s="102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04"/>
      <c r="N35" s="101"/>
    </row>
    <row r="36" spans="1:14" ht="13">
      <c r="A36" s="102"/>
      <c r="B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4"/>
      <c r="N36" s="101"/>
    </row>
    <row r="37" spans="1:14" ht="13">
      <c r="A37" s="102"/>
      <c r="B37" s="103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4"/>
      <c r="N37" s="101"/>
    </row>
    <row r="38" spans="1:14" ht="13">
      <c r="A38" s="102"/>
      <c r="B38" s="103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4"/>
      <c r="N38" s="101"/>
    </row>
    <row r="39" spans="1:14" ht="13">
      <c r="A39" s="102"/>
      <c r="B39" s="10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4"/>
      <c r="N39" s="101"/>
    </row>
    <row r="40" spans="1:14" ht="13">
      <c r="A40" s="102"/>
      <c r="B40" s="103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4"/>
      <c r="N40" s="101"/>
    </row>
    <row r="41" spans="1:14" ht="13">
      <c r="A41" s="102"/>
      <c r="B41" s="103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4"/>
      <c r="N41" s="101"/>
    </row>
    <row r="42" spans="1:14" ht="13">
      <c r="A42" s="102"/>
      <c r="B42" s="103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4"/>
      <c r="N42" s="101"/>
    </row>
    <row r="43" spans="1:14" ht="13">
      <c r="A43" s="102"/>
      <c r="B43" s="10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4"/>
      <c r="N43" s="101"/>
    </row>
    <row r="44" spans="1:14" ht="13">
      <c r="A44" s="102"/>
      <c r="B44" s="10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4"/>
      <c r="N44" s="101"/>
    </row>
    <row r="45" spans="1:14" ht="13">
      <c r="A45" s="102"/>
      <c r="B45" s="10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4"/>
      <c r="N45" s="101"/>
    </row>
    <row r="46" spans="1:14" ht="13">
      <c r="A46" s="102"/>
      <c r="B46" s="103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04"/>
      <c r="N46" s="101"/>
    </row>
    <row r="47" spans="1:14" ht="13">
      <c r="A47" s="102"/>
      <c r="B47" s="103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04"/>
      <c r="N47" s="101"/>
    </row>
    <row r="48" spans="1:14" ht="13">
      <c r="A48" s="102"/>
      <c r="B48" s="103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04"/>
      <c r="N48" s="101"/>
    </row>
    <row r="49" spans="1:14" ht="13">
      <c r="A49" s="102"/>
      <c r="B49" s="103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4"/>
      <c r="N49" s="101"/>
    </row>
    <row r="50" spans="1:14" ht="13">
      <c r="A50" s="102"/>
      <c r="B50" s="103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04"/>
      <c r="N50" s="101"/>
    </row>
    <row r="51" spans="1:14" ht="13">
      <c r="A51" s="102"/>
      <c r="B51" s="103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04"/>
      <c r="N51" s="101"/>
    </row>
    <row r="52" spans="1:14" ht="13">
      <c r="A52" s="102"/>
      <c r="B52" s="103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04"/>
      <c r="N52" s="101"/>
    </row>
    <row r="53" spans="1:14" ht="13">
      <c r="A53" s="102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1"/>
    </row>
    <row r="54" spans="1:14" ht="13">
      <c r="A54" s="102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1"/>
    </row>
    <row r="55" spans="1:14" ht="13">
      <c r="A55" s="102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1"/>
    </row>
    <row r="56" spans="1:14" ht="13">
      <c r="A56" s="102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1"/>
    </row>
    <row r="57" spans="1:14" ht="13">
      <c r="A57" s="102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1"/>
    </row>
    <row r="58" spans="1:14" ht="13">
      <c r="A58" s="102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1"/>
    </row>
    <row r="59" spans="1:14" ht="13">
      <c r="A59" s="102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1"/>
    </row>
    <row r="60" spans="1:14" ht="13">
      <c r="A60" s="102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1"/>
    </row>
    <row r="61" spans="1:14" ht="13">
      <c r="A61" s="102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1"/>
    </row>
    <row r="62" spans="1:14" ht="13">
      <c r="A62" s="102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1"/>
    </row>
    <row r="63" spans="1:14" ht="13">
      <c r="A63" s="102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1"/>
    </row>
    <row r="64" spans="1:14" ht="13">
      <c r="A64" s="102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1"/>
    </row>
    <row r="65" spans="1:14" ht="13">
      <c r="A65" s="102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1"/>
    </row>
    <row r="66" spans="1:14" ht="13">
      <c r="A66" s="102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1"/>
    </row>
    <row r="67" spans="1:14" ht="13">
      <c r="A67" s="102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1"/>
    </row>
    <row r="68" spans="1:14" ht="13">
      <c r="A68" s="102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1"/>
    </row>
    <row r="69" spans="1:14" ht="13">
      <c r="A69" s="102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1"/>
    </row>
    <row r="70" spans="1:14" ht="13">
      <c r="A70" s="102"/>
      <c r="B70" s="10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1"/>
    </row>
    <row r="71" spans="1:14" ht="13">
      <c r="A71" s="102"/>
      <c r="B71" s="10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1"/>
    </row>
    <row r="72" spans="1:14" ht="13">
      <c r="A72" s="102"/>
      <c r="B72" s="10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1"/>
    </row>
    <row r="73" spans="1:14" ht="13">
      <c r="A73" s="102"/>
      <c r="B73" s="103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04"/>
      <c r="N73" s="101"/>
    </row>
    <row r="74" spans="1:14" ht="13">
      <c r="A74" s="102"/>
      <c r="B74" s="103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04"/>
      <c r="N74" s="101"/>
    </row>
    <row r="75" spans="1:14" ht="13">
      <c r="A75" s="102"/>
      <c r="B75" s="103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04"/>
      <c r="N75" s="101"/>
    </row>
    <row r="76" spans="1:14" ht="13">
      <c r="A76" s="102"/>
      <c r="B76" s="103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04"/>
      <c r="N76" s="101"/>
    </row>
    <row r="77" spans="1:14" ht="13.5" thickBot="1">
      <c r="A77" s="102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5"/>
      <c r="N77" s="101"/>
    </row>
    <row r="78" spans="1:14" ht="29.15" customHeight="1" thickTop="1" thickBot="1">
      <c r="A78" s="126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8"/>
    </row>
    <row r="79" spans="1:14" ht="13" thickTop="1"/>
  </sheetData>
  <mergeCells count="30">
    <mergeCell ref="G9:H9"/>
    <mergeCell ref="E2:G2"/>
    <mergeCell ref="H2:J2"/>
    <mergeCell ref="C3:L5"/>
    <mergeCell ref="G7:H7"/>
    <mergeCell ref="G8:H8"/>
    <mergeCell ref="G10:H10"/>
    <mergeCell ref="G11:H11"/>
    <mergeCell ref="G13:H13"/>
    <mergeCell ref="I13:J13"/>
    <mergeCell ref="G14:H14"/>
    <mergeCell ref="I14:J14"/>
    <mergeCell ref="G15:H15"/>
    <mergeCell ref="I15:J15"/>
    <mergeCell ref="G17:H17"/>
    <mergeCell ref="I17:J17"/>
    <mergeCell ref="G18:H18"/>
    <mergeCell ref="I18:J18"/>
    <mergeCell ref="E32:K32"/>
    <mergeCell ref="G21:H21"/>
    <mergeCell ref="I21:J21"/>
    <mergeCell ref="G20:H20"/>
    <mergeCell ref="I20:J20"/>
    <mergeCell ref="G23:H23"/>
    <mergeCell ref="I23:J23"/>
    <mergeCell ref="D25:E25"/>
    <mergeCell ref="D26:E26"/>
    <mergeCell ref="D27:E27"/>
    <mergeCell ref="D28:E28"/>
    <mergeCell ref="D29:E29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topLeftCell="A172" workbookViewId="0">
      <selection activeCell="B64" sqref="B64"/>
    </sheetView>
  </sheetViews>
  <sheetFormatPr defaultColWidth="8.81640625" defaultRowHeight="12.5"/>
  <cols>
    <col min="1" max="1" width="9.1796875" style="243" customWidth="1"/>
    <col min="2" max="2" width="9.1796875" style="244" customWidth="1"/>
    <col min="3" max="3" width="8.81640625" style="230"/>
    <col min="4" max="5" width="33.1796875" style="230" bestFit="1" customWidth="1"/>
    <col min="6" max="7" width="8.81640625" style="230"/>
    <col min="8" max="8" width="9.26953125" style="230" bestFit="1" customWidth="1"/>
    <col min="9" max="16384" width="8.81640625" style="230"/>
  </cols>
  <sheetData>
    <row r="1" spans="1:8">
      <c r="A1" s="243" t="s">
        <v>295</v>
      </c>
      <c r="B1" s="244" t="s">
        <v>296</v>
      </c>
      <c r="C1" s="230" t="s">
        <v>82</v>
      </c>
      <c r="D1" s="230" t="s">
        <v>84</v>
      </c>
      <c r="E1" s="230" t="s">
        <v>85</v>
      </c>
      <c r="F1" s="230" t="s">
        <v>301</v>
      </c>
      <c r="G1" s="245" t="s">
        <v>87</v>
      </c>
      <c r="H1" s="245" t="s">
        <v>88</v>
      </c>
    </row>
    <row r="2" spans="1:8">
      <c r="A2" s="243">
        <v>42195</v>
      </c>
      <c r="B2" s="244">
        <v>0.38541666666666669</v>
      </c>
      <c r="C2" s="230">
        <v>1</v>
      </c>
      <c r="D2" s="230" t="s">
        <v>150</v>
      </c>
      <c r="E2" s="234" t="s">
        <v>570</v>
      </c>
      <c r="F2" s="234" t="s">
        <v>302</v>
      </c>
      <c r="G2" s="230" t="s">
        <v>304</v>
      </c>
      <c r="H2" s="230" t="s">
        <v>98</v>
      </c>
    </row>
    <row r="3" spans="1:8">
      <c r="A3" s="243">
        <v>42195</v>
      </c>
      <c r="B3" s="244">
        <v>0.4375</v>
      </c>
      <c r="C3" s="230">
        <v>1</v>
      </c>
      <c r="D3" s="246" t="s">
        <v>568</v>
      </c>
      <c r="E3" s="245" t="s">
        <v>397</v>
      </c>
      <c r="F3" s="245" t="s">
        <v>302</v>
      </c>
      <c r="G3" s="230" t="s">
        <v>304</v>
      </c>
      <c r="H3" s="230" t="s">
        <v>98</v>
      </c>
    </row>
    <row r="4" spans="1:8">
      <c r="A4" s="243">
        <v>42195</v>
      </c>
      <c r="B4" s="244">
        <v>0.65625</v>
      </c>
      <c r="C4" s="230">
        <v>1</v>
      </c>
      <c r="D4" s="230" t="s">
        <v>396</v>
      </c>
      <c r="E4" s="230" t="s">
        <v>398</v>
      </c>
      <c r="F4" s="230" t="s">
        <v>304</v>
      </c>
      <c r="G4" s="230" t="s">
        <v>304</v>
      </c>
      <c r="H4" s="230" t="s">
        <v>98</v>
      </c>
    </row>
    <row r="5" spans="1:8">
      <c r="A5" s="243">
        <v>42195</v>
      </c>
      <c r="B5" s="244">
        <v>0.75</v>
      </c>
      <c r="C5" s="230">
        <v>1</v>
      </c>
      <c r="D5" s="230" t="s">
        <v>163</v>
      </c>
      <c r="E5" s="230" t="s">
        <v>339</v>
      </c>
      <c r="F5" s="230" t="s">
        <v>305</v>
      </c>
      <c r="G5" s="230" t="s">
        <v>91</v>
      </c>
      <c r="H5" s="230" t="s">
        <v>99</v>
      </c>
    </row>
    <row r="6" spans="1:8">
      <c r="A6" s="243">
        <v>42195</v>
      </c>
      <c r="B6" s="244">
        <v>0.80208333333333337</v>
      </c>
      <c r="C6" s="230">
        <v>1</v>
      </c>
      <c r="D6" s="230" t="s">
        <v>402</v>
      </c>
      <c r="E6" s="230" t="s">
        <v>569</v>
      </c>
      <c r="F6" s="230" t="s">
        <v>306</v>
      </c>
      <c r="G6" s="230" t="s">
        <v>304</v>
      </c>
      <c r="H6" s="230" t="s">
        <v>98</v>
      </c>
    </row>
    <row r="7" spans="1:8">
      <c r="A7" s="243">
        <v>42195</v>
      </c>
      <c r="B7" s="244">
        <v>0.85416666666666663</v>
      </c>
      <c r="C7" s="230">
        <v>1</v>
      </c>
      <c r="D7" s="230" t="s">
        <v>488</v>
      </c>
      <c r="E7" s="230" t="s">
        <v>458</v>
      </c>
      <c r="F7" s="230" t="s">
        <v>302</v>
      </c>
      <c r="G7" s="230" t="s">
        <v>91</v>
      </c>
      <c r="H7" s="230" t="s">
        <v>98</v>
      </c>
    </row>
    <row r="8" spans="1:8">
      <c r="A8" s="243">
        <v>42195</v>
      </c>
      <c r="B8" s="244">
        <v>0.38541666666666669</v>
      </c>
      <c r="C8" s="230">
        <v>2</v>
      </c>
      <c r="D8" s="230" t="s">
        <v>151</v>
      </c>
      <c r="E8" s="247" t="s">
        <v>149</v>
      </c>
      <c r="F8" s="247" t="s">
        <v>304</v>
      </c>
      <c r="G8" s="230" t="s">
        <v>304</v>
      </c>
      <c r="H8" s="230" t="s">
        <v>98</v>
      </c>
    </row>
    <row r="9" spans="1:8">
      <c r="A9" s="243">
        <v>42195</v>
      </c>
      <c r="B9" s="244">
        <v>0.4375</v>
      </c>
      <c r="C9" s="230">
        <v>2</v>
      </c>
      <c r="D9" s="230" t="s">
        <v>405</v>
      </c>
      <c r="E9" s="245" t="s">
        <v>158</v>
      </c>
      <c r="F9" s="245" t="s">
        <v>303</v>
      </c>
      <c r="G9" s="230" t="s">
        <v>304</v>
      </c>
      <c r="H9" s="230" t="s">
        <v>99</v>
      </c>
    </row>
    <row r="10" spans="1:8">
      <c r="A10" s="243">
        <v>42195</v>
      </c>
      <c r="B10" s="244">
        <v>0.48958333333333331</v>
      </c>
      <c r="C10" s="230">
        <v>2</v>
      </c>
      <c r="D10" s="230" t="s">
        <v>159</v>
      </c>
      <c r="E10" s="247" t="s">
        <v>411</v>
      </c>
      <c r="F10" s="247" t="s">
        <v>306</v>
      </c>
      <c r="G10" s="230" t="s">
        <v>304</v>
      </c>
      <c r="H10" s="230" t="s">
        <v>99</v>
      </c>
    </row>
    <row r="11" spans="1:8">
      <c r="A11" s="243">
        <v>42195</v>
      </c>
      <c r="B11" s="244">
        <v>0.54166666666666663</v>
      </c>
      <c r="C11" s="230">
        <v>2</v>
      </c>
      <c r="D11" s="230" t="s">
        <v>177</v>
      </c>
      <c r="E11" s="247" t="s">
        <v>347</v>
      </c>
      <c r="F11" s="247" t="s">
        <v>302</v>
      </c>
      <c r="G11" s="230" t="s">
        <v>91</v>
      </c>
      <c r="H11" s="251" t="s">
        <v>101</v>
      </c>
    </row>
    <row r="12" spans="1:8">
      <c r="A12" s="243">
        <v>42195</v>
      </c>
      <c r="B12" s="244">
        <v>0.59375</v>
      </c>
      <c r="C12" s="230">
        <v>2</v>
      </c>
      <c r="D12" s="230" t="s">
        <v>350</v>
      </c>
      <c r="E12" s="230" t="s">
        <v>351</v>
      </c>
      <c r="F12" s="230" t="s">
        <v>304</v>
      </c>
      <c r="G12" s="230" t="s">
        <v>91</v>
      </c>
      <c r="H12" s="251" t="s">
        <v>101</v>
      </c>
    </row>
    <row r="13" spans="1:8">
      <c r="A13" s="243">
        <v>42195</v>
      </c>
      <c r="B13" s="244">
        <v>0.64583333333333337</v>
      </c>
      <c r="C13" s="230">
        <v>2</v>
      </c>
      <c r="D13" s="230" t="s">
        <v>492</v>
      </c>
      <c r="E13" s="230" t="s">
        <v>173</v>
      </c>
      <c r="F13" s="230" t="s">
        <v>302</v>
      </c>
      <c r="G13" s="230" t="s">
        <v>91</v>
      </c>
      <c r="H13" s="230" t="s">
        <v>100</v>
      </c>
    </row>
    <row r="14" spans="1:8">
      <c r="A14" s="243">
        <v>42195</v>
      </c>
      <c r="B14" s="244">
        <v>0.69791666666666663</v>
      </c>
      <c r="C14" s="230">
        <v>2</v>
      </c>
      <c r="D14" s="230" t="s">
        <v>348</v>
      </c>
      <c r="E14" s="230" t="s">
        <v>349</v>
      </c>
      <c r="F14" s="230" t="s">
        <v>302</v>
      </c>
      <c r="G14" s="230" t="s">
        <v>91</v>
      </c>
      <c r="H14" s="251" t="s">
        <v>101</v>
      </c>
    </row>
    <row r="15" spans="1:8">
      <c r="A15" s="243">
        <v>42195</v>
      </c>
      <c r="B15" s="244">
        <v>0.75</v>
      </c>
      <c r="C15" s="230">
        <v>2</v>
      </c>
      <c r="D15" s="230" t="s">
        <v>403</v>
      </c>
      <c r="E15" s="230" t="s">
        <v>148</v>
      </c>
      <c r="F15" s="230" t="s">
        <v>306</v>
      </c>
      <c r="G15" s="230" t="s">
        <v>304</v>
      </c>
      <c r="H15" s="230" t="s">
        <v>98</v>
      </c>
    </row>
    <row r="16" spans="1:8">
      <c r="A16" s="243">
        <v>42195</v>
      </c>
      <c r="B16" s="244">
        <v>0.80208333333333337</v>
      </c>
      <c r="C16" s="230">
        <v>2</v>
      </c>
      <c r="D16" s="230" t="s">
        <v>178</v>
      </c>
      <c r="E16" s="230" t="s">
        <v>352</v>
      </c>
      <c r="F16" s="230" t="s">
        <v>304</v>
      </c>
      <c r="G16" s="230" t="s">
        <v>91</v>
      </c>
      <c r="H16" s="230" t="s">
        <v>104</v>
      </c>
    </row>
    <row r="17" spans="1:8">
      <c r="A17" s="243">
        <v>42195</v>
      </c>
      <c r="B17" s="244">
        <v>0.85416666666666663</v>
      </c>
      <c r="C17" s="230">
        <v>2</v>
      </c>
      <c r="D17" s="230" t="s">
        <v>155</v>
      </c>
      <c r="E17" s="230" t="s">
        <v>457</v>
      </c>
      <c r="F17" s="230" t="s">
        <v>304</v>
      </c>
      <c r="G17" s="230" t="s">
        <v>91</v>
      </c>
      <c r="H17" s="230" t="s">
        <v>98</v>
      </c>
    </row>
    <row r="18" spans="1:8">
      <c r="A18" s="243">
        <v>42195</v>
      </c>
      <c r="B18" s="244">
        <v>0.39583333333333331</v>
      </c>
      <c r="C18" s="230">
        <v>3</v>
      </c>
      <c r="D18" s="246" t="s">
        <v>414</v>
      </c>
      <c r="E18" s="247" t="s">
        <v>415</v>
      </c>
      <c r="F18" s="247" t="s">
        <v>302</v>
      </c>
      <c r="G18" s="230" t="s">
        <v>304</v>
      </c>
      <c r="H18" s="230" t="s">
        <v>100</v>
      </c>
    </row>
    <row r="19" spans="1:8">
      <c r="A19" s="243">
        <v>42195</v>
      </c>
      <c r="B19" s="244">
        <v>0.44791666666666669</v>
      </c>
      <c r="C19" s="230">
        <v>3</v>
      </c>
      <c r="D19" s="230" t="s">
        <v>406</v>
      </c>
      <c r="E19" s="247" t="s">
        <v>407</v>
      </c>
      <c r="F19" s="247" t="s">
        <v>304</v>
      </c>
      <c r="G19" s="230" t="s">
        <v>304</v>
      </c>
      <c r="H19" s="230" t="s">
        <v>99</v>
      </c>
    </row>
    <row r="20" spans="1:8">
      <c r="A20" s="243">
        <v>42195</v>
      </c>
      <c r="B20" s="244">
        <v>0.54166666666666663</v>
      </c>
      <c r="C20" s="230">
        <v>3</v>
      </c>
      <c r="D20" s="230" t="s">
        <v>418</v>
      </c>
      <c r="E20" s="247" t="s">
        <v>419</v>
      </c>
      <c r="F20" s="247" t="s">
        <v>302</v>
      </c>
      <c r="G20" s="230" t="s">
        <v>304</v>
      </c>
      <c r="H20" s="230" t="s">
        <v>101</v>
      </c>
    </row>
    <row r="21" spans="1:8">
      <c r="A21" s="243">
        <v>42195</v>
      </c>
      <c r="B21" s="244">
        <v>0.59375</v>
      </c>
      <c r="C21" s="230">
        <v>3</v>
      </c>
      <c r="D21" s="230" t="s">
        <v>166</v>
      </c>
      <c r="E21" s="230" t="s">
        <v>421</v>
      </c>
      <c r="F21" s="230" t="s">
        <v>304</v>
      </c>
      <c r="G21" s="230" t="s">
        <v>304</v>
      </c>
      <c r="H21" s="230" t="s">
        <v>101</v>
      </c>
    </row>
    <row r="22" spans="1:8">
      <c r="A22" s="243">
        <v>42195</v>
      </c>
      <c r="B22" s="244">
        <v>0.64583333333333337</v>
      </c>
      <c r="C22" s="230">
        <v>3</v>
      </c>
      <c r="D22" s="230" t="s">
        <v>175</v>
      </c>
      <c r="E22" s="230" t="s">
        <v>344</v>
      </c>
      <c r="F22" s="230" t="s">
        <v>304</v>
      </c>
      <c r="G22" s="230" t="s">
        <v>91</v>
      </c>
      <c r="H22" s="230" t="s">
        <v>100</v>
      </c>
    </row>
    <row r="23" spans="1:8">
      <c r="A23" s="243">
        <v>42195</v>
      </c>
      <c r="B23" s="244">
        <v>0.69791666666666663</v>
      </c>
      <c r="C23" s="230">
        <v>3</v>
      </c>
      <c r="D23" s="230" t="s">
        <v>333</v>
      </c>
      <c r="E23" s="230" t="s">
        <v>164</v>
      </c>
      <c r="F23" s="230" t="s">
        <v>303</v>
      </c>
      <c r="G23" s="230" t="s">
        <v>91</v>
      </c>
      <c r="H23" s="230" t="s">
        <v>99</v>
      </c>
    </row>
    <row r="24" spans="1:8">
      <c r="A24" s="243">
        <v>42195</v>
      </c>
      <c r="B24" s="244">
        <v>0.75</v>
      </c>
      <c r="C24" s="230">
        <v>3</v>
      </c>
      <c r="D24" s="230" t="s">
        <v>460</v>
      </c>
      <c r="E24" s="230" t="s">
        <v>156</v>
      </c>
      <c r="F24" s="230" t="s">
        <v>303</v>
      </c>
      <c r="G24" s="230" t="s">
        <v>91</v>
      </c>
      <c r="H24" s="230" t="s">
        <v>98</v>
      </c>
    </row>
    <row r="25" spans="1:8">
      <c r="A25" s="243">
        <v>42195</v>
      </c>
      <c r="B25" s="244">
        <v>0.80208333333333337</v>
      </c>
      <c r="C25" s="230">
        <v>3</v>
      </c>
      <c r="D25" s="230" t="s">
        <v>462</v>
      </c>
      <c r="E25" s="230" t="s">
        <v>461</v>
      </c>
      <c r="F25" s="230" t="s">
        <v>304</v>
      </c>
      <c r="G25" s="230" t="s">
        <v>91</v>
      </c>
      <c r="H25" s="230" t="s">
        <v>98</v>
      </c>
    </row>
    <row r="26" spans="1:8">
      <c r="A26" s="243">
        <v>42195</v>
      </c>
      <c r="B26" s="244">
        <v>0.85416666666666663</v>
      </c>
      <c r="C26" s="230">
        <v>3</v>
      </c>
      <c r="D26" s="230" t="s">
        <v>39</v>
      </c>
      <c r="E26" s="230" t="s">
        <v>467</v>
      </c>
      <c r="F26" s="230" t="s">
        <v>306</v>
      </c>
      <c r="G26" s="230" t="s">
        <v>91</v>
      </c>
      <c r="H26" s="230" t="s">
        <v>98</v>
      </c>
    </row>
    <row r="27" spans="1:8">
      <c r="A27" s="243">
        <v>42195</v>
      </c>
      <c r="B27" s="244">
        <v>0.39583333333333331</v>
      </c>
      <c r="C27" s="230">
        <v>4</v>
      </c>
      <c r="D27" s="246" t="s">
        <v>172</v>
      </c>
      <c r="E27" s="247" t="s">
        <v>417</v>
      </c>
      <c r="F27" s="247" t="s">
        <v>302</v>
      </c>
      <c r="G27" s="230" t="s">
        <v>304</v>
      </c>
      <c r="H27" s="230" t="s">
        <v>100</v>
      </c>
    </row>
    <row r="28" spans="1:8">
      <c r="A28" s="243">
        <v>42195</v>
      </c>
      <c r="B28" s="244">
        <v>0.54166666666666663</v>
      </c>
      <c r="C28" s="230">
        <v>4</v>
      </c>
      <c r="D28" s="230" t="s">
        <v>423</v>
      </c>
      <c r="E28" s="230" t="s">
        <v>424</v>
      </c>
      <c r="F28" s="230" t="s">
        <v>304</v>
      </c>
      <c r="G28" s="230" t="s">
        <v>304</v>
      </c>
      <c r="H28" s="230" t="s">
        <v>101</v>
      </c>
    </row>
    <row r="29" spans="1:8">
      <c r="A29" s="243">
        <v>42195</v>
      </c>
      <c r="B29" s="244">
        <v>0.59375</v>
      </c>
      <c r="C29" s="230">
        <v>4</v>
      </c>
      <c r="D29" s="230" t="s">
        <v>420</v>
      </c>
      <c r="E29" s="230" t="s">
        <v>165</v>
      </c>
      <c r="F29" s="230" t="s">
        <v>302</v>
      </c>
      <c r="G29" s="230" t="s">
        <v>304</v>
      </c>
      <c r="H29" s="230" t="s">
        <v>101</v>
      </c>
    </row>
    <row r="30" spans="1:8">
      <c r="A30" s="243">
        <v>42195</v>
      </c>
      <c r="B30" s="244">
        <v>0.75</v>
      </c>
      <c r="C30" s="230">
        <v>4</v>
      </c>
      <c r="D30" s="230" t="s">
        <v>412</v>
      </c>
      <c r="E30" s="230" t="s">
        <v>413</v>
      </c>
      <c r="F30" s="230" t="s">
        <v>306</v>
      </c>
      <c r="G30" s="230" t="s">
        <v>304</v>
      </c>
      <c r="H30" s="230" t="s">
        <v>99</v>
      </c>
    </row>
    <row r="31" spans="1:8">
      <c r="A31" s="243">
        <v>42195</v>
      </c>
      <c r="B31" s="244">
        <v>0.80208333333333337</v>
      </c>
      <c r="C31" s="230">
        <v>4</v>
      </c>
      <c r="D31" s="230" t="s">
        <v>154</v>
      </c>
      <c r="E31" s="230" t="s">
        <v>329</v>
      </c>
      <c r="F31" s="230" t="s">
        <v>302</v>
      </c>
      <c r="G31" s="230" t="s">
        <v>91</v>
      </c>
      <c r="H31" s="230" t="s">
        <v>98</v>
      </c>
    </row>
    <row r="32" spans="1:8">
      <c r="A32" s="243">
        <v>42195</v>
      </c>
      <c r="B32" s="244">
        <v>0.85416666666666663</v>
      </c>
      <c r="C32" s="230">
        <v>4</v>
      </c>
      <c r="D32" s="230" t="s">
        <v>459</v>
      </c>
      <c r="E32" s="230" t="s">
        <v>456</v>
      </c>
      <c r="F32" s="230" t="s">
        <v>182</v>
      </c>
      <c r="G32" s="230" t="s">
        <v>91</v>
      </c>
      <c r="H32" s="230" t="s">
        <v>98</v>
      </c>
    </row>
    <row r="33" spans="1:8">
      <c r="A33" s="243">
        <v>42195</v>
      </c>
      <c r="B33" s="244">
        <v>0.39583333333333331</v>
      </c>
      <c r="C33" s="230">
        <v>5</v>
      </c>
      <c r="D33" s="230" t="s">
        <v>549</v>
      </c>
      <c r="E33" s="247" t="s">
        <v>552</v>
      </c>
      <c r="F33" s="247" t="s">
        <v>95</v>
      </c>
      <c r="G33" s="230" t="s">
        <v>304</v>
      </c>
      <c r="H33" s="230" t="s">
        <v>94</v>
      </c>
    </row>
    <row r="34" spans="1:8">
      <c r="A34" s="243">
        <v>42195</v>
      </c>
      <c r="B34" s="244">
        <v>0.44791666666666669</v>
      </c>
      <c r="C34" s="230">
        <v>5</v>
      </c>
      <c r="D34" s="230" t="s">
        <v>556</v>
      </c>
      <c r="E34" s="234" t="s">
        <v>136</v>
      </c>
      <c r="F34" s="234" t="s">
        <v>95</v>
      </c>
      <c r="G34" s="230" t="s">
        <v>304</v>
      </c>
      <c r="H34" s="230" t="s">
        <v>94</v>
      </c>
    </row>
    <row r="35" spans="1:8">
      <c r="A35" s="243">
        <v>42195</v>
      </c>
      <c r="B35" s="244">
        <v>0.51041666666666663</v>
      </c>
      <c r="C35" s="230">
        <v>5</v>
      </c>
      <c r="D35" s="246" t="s">
        <v>137</v>
      </c>
      <c r="E35" s="247" t="s">
        <v>564</v>
      </c>
      <c r="F35" s="247" t="s">
        <v>304</v>
      </c>
      <c r="G35" s="230" t="s">
        <v>304</v>
      </c>
      <c r="H35" s="230" t="s">
        <v>97</v>
      </c>
    </row>
    <row r="36" spans="1:8">
      <c r="A36" s="243">
        <v>42195</v>
      </c>
      <c r="B36" s="244">
        <v>0.5625</v>
      </c>
      <c r="C36" s="230">
        <v>5</v>
      </c>
      <c r="D36" s="230" t="s">
        <v>566</v>
      </c>
      <c r="E36" s="245" t="s">
        <v>565</v>
      </c>
      <c r="F36" s="245" t="s">
        <v>302</v>
      </c>
      <c r="G36" s="230" t="s">
        <v>304</v>
      </c>
      <c r="H36" s="230" t="s">
        <v>97</v>
      </c>
    </row>
    <row r="37" spans="1:8">
      <c r="A37" s="243">
        <v>42195</v>
      </c>
      <c r="B37" s="244">
        <v>0.64583333333333337</v>
      </c>
      <c r="C37" s="230">
        <v>5</v>
      </c>
      <c r="D37" s="230" t="s">
        <v>448</v>
      </c>
      <c r="E37" s="230" t="s">
        <v>142</v>
      </c>
      <c r="F37" s="230" t="s">
        <v>302</v>
      </c>
      <c r="G37" s="230" t="s">
        <v>91</v>
      </c>
      <c r="H37" s="230" t="s">
        <v>97</v>
      </c>
    </row>
    <row r="38" spans="1:8">
      <c r="A38" s="243">
        <v>42195</v>
      </c>
      <c r="B38" s="244">
        <v>0.69791666666666663</v>
      </c>
      <c r="C38" s="230">
        <v>5</v>
      </c>
      <c r="D38" s="230" t="s">
        <v>562</v>
      </c>
      <c r="E38" s="230" t="s">
        <v>563</v>
      </c>
      <c r="F38" s="230" t="s">
        <v>302</v>
      </c>
      <c r="G38" s="230" t="s">
        <v>304</v>
      </c>
      <c r="H38" s="230" t="s">
        <v>97</v>
      </c>
    </row>
    <row r="39" spans="1:8">
      <c r="A39" s="243">
        <v>42195</v>
      </c>
      <c r="B39" s="244">
        <v>0.75</v>
      </c>
      <c r="C39" s="230">
        <v>5</v>
      </c>
      <c r="D39" s="230" t="s">
        <v>138</v>
      </c>
      <c r="E39" s="230" t="s">
        <v>567</v>
      </c>
      <c r="F39" s="230" t="s">
        <v>304</v>
      </c>
      <c r="G39" s="230" t="s">
        <v>304</v>
      </c>
      <c r="H39" s="230" t="s">
        <v>97</v>
      </c>
    </row>
    <row r="40" spans="1:8">
      <c r="A40" s="243">
        <v>42195</v>
      </c>
      <c r="B40" s="244">
        <v>0.80208333333333337</v>
      </c>
      <c r="C40" s="230">
        <v>5</v>
      </c>
      <c r="D40" s="230" t="s">
        <v>450</v>
      </c>
      <c r="E40" s="230" t="s">
        <v>139</v>
      </c>
      <c r="F40" s="230" t="s">
        <v>304</v>
      </c>
      <c r="G40" s="230" t="s">
        <v>91</v>
      </c>
      <c r="H40" s="230" t="s">
        <v>97</v>
      </c>
    </row>
    <row r="41" spans="1:8">
      <c r="A41" s="243">
        <v>42195</v>
      </c>
      <c r="B41" s="244">
        <v>0.44791666666666669</v>
      </c>
      <c r="C41" s="230">
        <v>6</v>
      </c>
      <c r="D41" s="230" t="s">
        <v>134</v>
      </c>
      <c r="E41" s="234" t="s">
        <v>555</v>
      </c>
      <c r="F41" s="234" t="s">
        <v>95</v>
      </c>
      <c r="G41" s="230" t="s">
        <v>304</v>
      </c>
      <c r="H41" s="230" t="s">
        <v>94</v>
      </c>
    </row>
    <row r="42" spans="1:8">
      <c r="A42" s="243">
        <v>42195</v>
      </c>
      <c r="B42" s="244">
        <v>0.64583333333333337</v>
      </c>
      <c r="C42" s="230">
        <v>6</v>
      </c>
      <c r="D42" s="230" t="s">
        <v>451</v>
      </c>
      <c r="E42" s="230" t="s">
        <v>140</v>
      </c>
      <c r="F42" s="230" t="s">
        <v>304</v>
      </c>
      <c r="G42" s="230" t="s">
        <v>91</v>
      </c>
      <c r="H42" s="230" t="s">
        <v>97</v>
      </c>
    </row>
    <row r="43" spans="1:8">
      <c r="A43" s="243">
        <v>42195</v>
      </c>
      <c r="B43" s="244">
        <v>0.80208333333333337</v>
      </c>
      <c r="C43" s="230">
        <v>6</v>
      </c>
      <c r="D43" s="230" t="s">
        <v>449</v>
      </c>
      <c r="E43" s="230" t="s">
        <v>141</v>
      </c>
      <c r="F43" s="230" t="s">
        <v>302</v>
      </c>
      <c r="G43" s="230" t="s">
        <v>91</v>
      </c>
      <c r="H43" s="230" t="s">
        <v>97</v>
      </c>
    </row>
    <row r="44" spans="1:8">
      <c r="A44" s="243">
        <v>42195</v>
      </c>
      <c r="B44" s="244">
        <v>0.5</v>
      </c>
      <c r="C44" s="230">
        <v>7</v>
      </c>
      <c r="D44" s="230" t="s">
        <v>135</v>
      </c>
      <c r="E44" s="234" t="s">
        <v>557</v>
      </c>
      <c r="F44" s="234" t="s">
        <v>95</v>
      </c>
      <c r="G44" s="230" t="s">
        <v>304</v>
      </c>
      <c r="H44" s="230" t="s">
        <v>94</v>
      </c>
    </row>
    <row r="45" spans="1:8">
      <c r="A45" s="243">
        <v>42195</v>
      </c>
      <c r="B45" s="244">
        <v>0.55208333333333337</v>
      </c>
      <c r="C45" s="230">
        <v>7</v>
      </c>
      <c r="D45" s="230" t="s">
        <v>441</v>
      </c>
      <c r="E45" s="230" t="s">
        <v>131</v>
      </c>
      <c r="F45" s="230" t="s">
        <v>302</v>
      </c>
      <c r="G45" s="230" t="s">
        <v>91</v>
      </c>
      <c r="H45" s="230" t="s">
        <v>94</v>
      </c>
    </row>
    <row r="46" spans="1:8">
      <c r="A46" s="243">
        <v>42195</v>
      </c>
      <c r="B46" s="244">
        <v>0.60416666666666663</v>
      </c>
      <c r="C46" s="230">
        <v>7</v>
      </c>
      <c r="D46" s="230" t="s">
        <v>129</v>
      </c>
      <c r="E46" s="230" t="s">
        <v>442</v>
      </c>
      <c r="F46" s="230" t="s">
        <v>303</v>
      </c>
      <c r="G46" s="230" t="s">
        <v>91</v>
      </c>
      <c r="H46" s="230" t="s">
        <v>94</v>
      </c>
    </row>
    <row r="47" spans="1:8">
      <c r="A47" s="243">
        <v>42195</v>
      </c>
      <c r="B47" s="244">
        <v>0.73958333333333337</v>
      </c>
      <c r="C47" s="230">
        <v>7</v>
      </c>
      <c r="D47" s="230" t="s">
        <v>550</v>
      </c>
      <c r="E47" s="230" t="s">
        <v>212</v>
      </c>
      <c r="F47" s="230" t="s">
        <v>92</v>
      </c>
      <c r="G47" s="230" t="s">
        <v>304</v>
      </c>
      <c r="H47" s="230" t="s">
        <v>94</v>
      </c>
    </row>
    <row r="48" spans="1:8">
      <c r="A48" s="243">
        <v>42195</v>
      </c>
      <c r="B48" s="244">
        <v>0.79166666666666663</v>
      </c>
      <c r="C48" s="230">
        <v>7</v>
      </c>
      <c r="D48" s="230" t="s">
        <v>476</v>
      </c>
      <c r="E48" s="230" t="s">
        <v>133</v>
      </c>
      <c r="F48" s="230" t="s">
        <v>92</v>
      </c>
      <c r="G48" s="230" t="s">
        <v>304</v>
      </c>
      <c r="H48" s="230" t="s">
        <v>94</v>
      </c>
    </row>
    <row r="49" spans="1:8">
      <c r="A49" s="243">
        <v>42195</v>
      </c>
      <c r="B49" s="244">
        <v>0.60416666666666663</v>
      </c>
      <c r="C49" s="230">
        <v>8</v>
      </c>
      <c r="D49" s="230" t="s">
        <v>485</v>
      </c>
      <c r="E49" s="230" t="s">
        <v>440</v>
      </c>
      <c r="F49" s="230" t="s">
        <v>306</v>
      </c>
      <c r="G49" s="230" t="s">
        <v>91</v>
      </c>
      <c r="H49" s="230" t="s">
        <v>94</v>
      </c>
    </row>
    <row r="50" spans="1:8">
      <c r="A50" s="243">
        <v>42195</v>
      </c>
      <c r="B50" s="244">
        <v>0.69791666666666663</v>
      </c>
      <c r="C50" s="230">
        <v>8</v>
      </c>
      <c r="D50" s="230" t="s">
        <v>128</v>
      </c>
      <c r="E50" s="230" t="s">
        <v>127</v>
      </c>
      <c r="F50" s="230" t="s">
        <v>306</v>
      </c>
      <c r="G50" s="230" t="s">
        <v>91</v>
      </c>
      <c r="H50" s="230" t="s">
        <v>94</v>
      </c>
    </row>
    <row r="51" spans="1:8">
      <c r="A51" s="243">
        <v>42195</v>
      </c>
      <c r="B51" s="244">
        <v>0.40625</v>
      </c>
      <c r="C51" s="230">
        <v>9</v>
      </c>
      <c r="D51" s="230" t="s">
        <v>541</v>
      </c>
      <c r="E51" s="247" t="s">
        <v>194</v>
      </c>
      <c r="F51" s="247" t="s">
        <v>306</v>
      </c>
      <c r="G51" s="230" t="s">
        <v>304</v>
      </c>
      <c r="H51" s="230" t="s">
        <v>90</v>
      </c>
    </row>
    <row r="52" spans="1:8">
      <c r="A52" s="243">
        <v>42195</v>
      </c>
      <c r="B52" s="244">
        <v>0.45833333333333331</v>
      </c>
      <c r="C52" s="230">
        <v>9</v>
      </c>
      <c r="D52" s="230" t="s">
        <v>190</v>
      </c>
      <c r="E52" s="234" t="s">
        <v>542</v>
      </c>
      <c r="F52" s="234" t="s">
        <v>302</v>
      </c>
      <c r="G52" s="230" t="s">
        <v>304</v>
      </c>
      <c r="H52" s="230" t="s">
        <v>90</v>
      </c>
    </row>
    <row r="53" spans="1:8">
      <c r="A53" s="243">
        <v>42195</v>
      </c>
      <c r="B53" s="244">
        <v>0.51041666666666663</v>
      </c>
      <c r="C53" s="230">
        <v>9</v>
      </c>
      <c r="D53" s="230" t="s">
        <v>191</v>
      </c>
      <c r="E53" s="247" t="s">
        <v>544</v>
      </c>
      <c r="F53" s="247" t="s">
        <v>304</v>
      </c>
      <c r="G53" s="230" t="s">
        <v>304</v>
      </c>
      <c r="H53" s="230" t="s">
        <v>90</v>
      </c>
    </row>
    <row r="54" spans="1:8">
      <c r="A54" s="243">
        <v>42195</v>
      </c>
      <c r="B54" s="244">
        <v>0.5625</v>
      </c>
      <c r="C54" s="230">
        <v>9</v>
      </c>
      <c r="D54" s="230" t="s">
        <v>430</v>
      </c>
      <c r="E54" s="230" t="s">
        <v>437</v>
      </c>
      <c r="F54" s="230" t="s">
        <v>302</v>
      </c>
      <c r="G54" s="230" t="s">
        <v>91</v>
      </c>
      <c r="H54" s="230" t="s">
        <v>90</v>
      </c>
    </row>
    <row r="55" spans="1:8">
      <c r="A55" s="243">
        <v>42195</v>
      </c>
      <c r="B55" s="244">
        <v>0.61458333333333337</v>
      </c>
      <c r="C55" s="230">
        <v>9</v>
      </c>
      <c r="D55" s="230" t="s">
        <v>433</v>
      </c>
      <c r="E55" s="230" t="s">
        <v>434</v>
      </c>
      <c r="F55" s="230" t="s">
        <v>304</v>
      </c>
      <c r="G55" s="230" t="s">
        <v>91</v>
      </c>
      <c r="H55" s="230" t="s">
        <v>90</v>
      </c>
    </row>
    <row r="56" spans="1:8">
      <c r="A56" s="243">
        <v>42195</v>
      </c>
      <c r="B56" s="244">
        <v>0.66666666666666663</v>
      </c>
      <c r="C56" s="230">
        <v>9</v>
      </c>
      <c r="D56" s="230" t="s">
        <v>545</v>
      </c>
      <c r="E56" s="230" t="s">
        <v>543</v>
      </c>
      <c r="F56" s="230" t="s">
        <v>303</v>
      </c>
      <c r="G56" s="230" t="s">
        <v>304</v>
      </c>
      <c r="H56" s="230" t="s">
        <v>90</v>
      </c>
    </row>
    <row r="57" spans="1:8">
      <c r="A57" s="243">
        <v>42195</v>
      </c>
      <c r="B57" s="244">
        <v>0.71875</v>
      </c>
      <c r="C57" s="230">
        <v>9</v>
      </c>
      <c r="D57" s="230" t="s">
        <v>436</v>
      </c>
      <c r="E57" s="230" t="s">
        <v>432</v>
      </c>
      <c r="F57" s="230" t="s">
        <v>302</v>
      </c>
      <c r="G57" s="230" t="s">
        <v>91</v>
      </c>
      <c r="H57" s="230" t="s">
        <v>90</v>
      </c>
    </row>
    <row r="58" spans="1:8">
      <c r="A58" s="243">
        <v>42195</v>
      </c>
      <c r="B58" s="244">
        <v>0.77083333333333337</v>
      </c>
      <c r="C58" s="230">
        <v>9</v>
      </c>
      <c r="D58" s="230" t="s">
        <v>533</v>
      </c>
      <c r="E58" s="230" t="s">
        <v>534</v>
      </c>
      <c r="F58" s="230" t="s">
        <v>302</v>
      </c>
      <c r="G58" s="230" t="s">
        <v>304</v>
      </c>
      <c r="H58" s="230" t="s">
        <v>89</v>
      </c>
    </row>
    <row r="59" spans="1:8">
      <c r="A59" s="243">
        <v>42195</v>
      </c>
      <c r="B59" s="244">
        <v>0.82291666666666663</v>
      </c>
      <c r="C59" s="230">
        <v>9</v>
      </c>
      <c r="D59" s="230" t="s">
        <v>425</v>
      </c>
      <c r="E59" s="230" t="s">
        <v>427</v>
      </c>
      <c r="F59" s="230" t="s">
        <v>302</v>
      </c>
      <c r="G59" s="230" t="s">
        <v>91</v>
      </c>
      <c r="H59" s="230" t="s">
        <v>89</v>
      </c>
    </row>
    <row r="60" spans="1:8">
      <c r="A60" s="243">
        <v>42195</v>
      </c>
      <c r="B60" s="244">
        <v>0.71875</v>
      </c>
      <c r="C60" s="230">
        <v>10</v>
      </c>
      <c r="D60" s="230" t="s">
        <v>201</v>
      </c>
      <c r="E60" s="230" t="s">
        <v>202</v>
      </c>
      <c r="F60" s="230" t="s">
        <v>304</v>
      </c>
      <c r="G60" s="230" t="s">
        <v>91</v>
      </c>
      <c r="H60" s="230" t="s">
        <v>90</v>
      </c>
    </row>
    <row r="61" spans="1:8">
      <c r="A61" s="243">
        <v>42195</v>
      </c>
      <c r="B61" s="244">
        <v>0.77083333333333337</v>
      </c>
      <c r="C61" s="230">
        <v>10</v>
      </c>
      <c r="D61" s="230" t="s">
        <v>535</v>
      </c>
      <c r="E61" s="230" t="s">
        <v>536</v>
      </c>
      <c r="F61" s="230" t="s">
        <v>302</v>
      </c>
      <c r="G61" s="230" t="s">
        <v>304</v>
      </c>
      <c r="H61" s="230" t="s">
        <v>89</v>
      </c>
    </row>
    <row r="62" spans="1:8">
      <c r="A62" s="243">
        <v>42195</v>
      </c>
      <c r="B62" s="244">
        <v>0.82291666666666663</v>
      </c>
      <c r="C62" s="230">
        <v>10</v>
      </c>
      <c r="D62" s="230" t="s">
        <v>196</v>
      </c>
      <c r="E62" s="230" t="s">
        <v>197</v>
      </c>
      <c r="F62" s="230" t="s">
        <v>302</v>
      </c>
      <c r="G62" s="230" t="s">
        <v>91</v>
      </c>
      <c r="H62" s="230" t="s">
        <v>89</v>
      </c>
    </row>
    <row r="63" spans="1:8">
      <c r="A63" s="243">
        <v>42195</v>
      </c>
      <c r="B63" s="244">
        <v>0.75</v>
      </c>
      <c r="C63" s="230">
        <v>11</v>
      </c>
      <c r="D63" s="230" t="s">
        <v>334</v>
      </c>
      <c r="E63" s="230" t="s">
        <v>160</v>
      </c>
      <c r="F63" s="230" t="s">
        <v>304</v>
      </c>
      <c r="G63" s="230" t="s">
        <v>91</v>
      </c>
      <c r="H63" s="230" t="s">
        <v>99</v>
      </c>
    </row>
    <row r="64" spans="1:8">
      <c r="A64" s="243">
        <v>42195</v>
      </c>
      <c r="B64" s="244">
        <v>0.80208333333333337</v>
      </c>
      <c r="C64" s="230">
        <v>11</v>
      </c>
      <c r="D64" s="230" t="s">
        <v>345</v>
      </c>
      <c r="E64" s="230" t="s">
        <v>176</v>
      </c>
      <c r="F64" s="230" t="s">
        <v>304</v>
      </c>
      <c r="G64" s="230" t="s">
        <v>91</v>
      </c>
      <c r="H64" s="230" t="s">
        <v>100</v>
      </c>
    </row>
    <row r="65" spans="1:8">
      <c r="A65" s="243">
        <v>42195</v>
      </c>
      <c r="B65" s="244">
        <v>0.85416666666666663</v>
      </c>
      <c r="C65" s="230">
        <v>11</v>
      </c>
      <c r="D65" s="230" t="s">
        <v>336</v>
      </c>
      <c r="E65" s="230" t="s">
        <v>162</v>
      </c>
      <c r="F65" s="230" t="s">
        <v>305</v>
      </c>
      <c r="G65" s="230" t="s">
        <v>91</v>
      </c>
      <c r="H65" s="230" t="s">
        <v>99</v>
      </c>
    </row>
    <row r="66" spans="1:8">
      <c r="A66" s="243">
        <v>42196</v>
      </c>
      <c r="B66" s="244">
        <v>0.33333333333333331</v>
      </c>
      <c r="C66" s="230">
        <v>1</v>
      </c>
      <c r="D66" s="230" t="s">
        <v>157</v>
      </c>
      <c r="E66" s="230" t="s">
        <v>406</v>
      </c>
      <c r="F66" s="230" t="s">
        <v>303</v>
      </c>
      <c r="G66" s="230" t="s">
        <v>304</v>
      </c>
      <c r="H66" s="230" t="s">
        <v>99</v>
      </c>
    </row>
    <row r="67" spans="1:8">
      <c r="A67" s="243">
        <v>42196</v>
      </c>
      <c r="B67" s="244">
        <v>0.38541666666666669</v>
      </c>
      <c r="C67" s="230">
        <v>1</v>
      </c>
      <c r="D67" s="230" t="s">
        <v>334</v>
      </c>
      <c r="E67" s="230" t="s">
        <v>330</v>
      </c>
      <c r="F67" s="230" t="s">
        <v>303</v>
      </c>
      <c r="G67" s="230" t="s">
        <v>91</v>
      </c>
      <c r="H67" s="230" t="s">
        <v>99</v>
      </c>
    </row>
    <row r="68" spans="1:8">
      <c r="A68" s="243">
        <v>42196</v>
      </c>
      <c r="B68" s="244">
        <v>0.4375</v>
      </c>
      <c r="C68" s="230">
        <v>1</v>
      </c>
      <c r="D68" s="230" t="s">
        <v>411</v>
      </c>
      <c r="E68" s="230" t="s">
        <v>413</v>
      </c>
      <c r="F68" s="230" t="s">
        <v>305</v>
      </c>
      <c r="G68" s="230" t="s">
        <v>304</v>
      </c>
      <c r="H68" s="230" t="s">
        <v>99</v>
      </c>
    </row>
    <row r="69" spans="1:8">
      <c r="A69" s="243">
        <v>42196</v>
      </c>
      <c r="B69" s="244">
        <v>0.48958333333333331</v>
      </c>
      <c r="C69" s="230">
        <v>1</v>
      </c>
      <c r="D69" s="230" t="s">
        <v>159</v>
      </c>
      <c r="E69" s="230" t="s">
        <v>412</v>
      </c>
      <c r="F69" s="230" t="s">
        <v>305</v>
      </c>
      <c r="G69" s="230" t="s">
        <v>304</v>
      </c>
      <c r="H69" s="230" t="s">
        <v>99</v>
      </c>
    </row>
    <row r="70" spans="1:8">
      <c r="A70" s="243">
        <v>42196</v>
      </c>
      <c r="B70" s="244">
        <v>0.54166666666666663</v>
      </c>
      <c r="C70" s="230">
        <v>1</v>
      </c>
      <c r="D70" s="230" t="s">
        <v>173</v>
      </c>
      <c r="E70" s="230" t="s">
        <v>174</v>
      </c>
      <c r="F70" s="230" t="s">
        <v>302</v>
      </c>
      <c r="G70" s="230" t="s">
        <v>91</v>
      </c>
      <c r="H70" s="230" t="s">
        <v>100</v>
      </c>
    </row>
    <row r="71" spans="1:8">
      <c r="A71" s="243">
        <v>42196</v>
      </c>
      <c r="B71" s="244">
        <v>0.59375</v>
      </c>
      <c r="C71" s="230">
        <v>1</v>
      </c>
      <c r="D71" s="230" t="s">
        <v>405</v>
      </c>
      <c r="E71" s="230" t="s">
        <v>157</v>
      </c>
      <c r="F71" s="230" t="s">
        <v>302</v>
      </c>
      <c r="G71" s="230" t="s">
        <v>304</v>
      </c>
      <c r="H71" s="230" t="s">
        <v>99</v>
      </c>
    </row>
    <row r="72" spans="1:8">
      <c r="A72" s="243">
        <v>42196</v>
      </c>
      <c r="B72" s="244">
        <v>0.64583333333333337</v>
      </c>
      <c r="C72" s="230">
        <v>1</v>
      </c>
      <c r="D72" s="230" t="s">
        <v>158</v>
      </c>
      <c r="E72" s="230" t="s">
        <v>406</v>
      </c>
      <c r="F72" s="230" t="s">
        <v>304</v>
      </c>
      <c r="G72" s="230" t="s">
        <v>304</v>
      </c>
      <c r="H72" s="230" t="s">
        <v>99</v>
      </c>
    </row>
    <row r="73" spans="1:8">
      <c r="A73" s="243">
        <v>42196</v>
      </c>
      <c r="B73" s="244">
        <v>0.69791666666666663</v>
      </c>
      <c r="C73" s="230">
        <v>1</v>
      </c>
      <c r="D73" s="230" t="s">
        <v>165</v>
      </c>
      <c r="E73" s="230" t="s">
        <v>418</v>
      </c>
      <c r="F73" s="230" t="s">
        <v>302</v>
      </c>
      <c r="G73" s="230" t="s">
        <v>304</v>
      </c>
      <c r="H73" s="230" t="s">
        <v>101</v>
      </c>
    </row>
    <row r="74" spans="1:8">
      <c r="A74" s="243">
        <v>42196</v>
      </c>
      <c r="B74" s="244">
        <v>0.75</v>
      </c>
      <c r="C74" s="230">
        <v>1</v>
      </c>
      <c r="D74" s="230" t="s">
        <v>336</v>
      </c>
      <c r="E74" s="230" t="s">
        <v>163</v>
      </c>
      <c r="F74" s="230" t="s">
        <v>306</v>
      </c>
      <c r="G74" s="230" t="s">
        <v>91</v>
      </c>
      <c r="H74" s="230" t="s">
        <v>99</v>
      </c>
    </row>
    <row r="75" spans="1:8">
      <c r="A75" s="243">
        <v>42196</v>
      </c>
      <c r="B75" s="244">
        <v>0.80208333333333337</v>
      </c>
      <c r="C75" s="230">
        <v>1</v>
      </c>
      <c r="D75" s="230" t="s">
        <v>458</v>
      </c>
      <c r="E75" s="230" t="s">
        <v>154</v>
      </c>
      <c r="F75" s="230" t="s">
        <v>302</v>
      </c>
      <c r="G75" s="230" t="s">
        <v>91</v>
      </c>
      <c r="H75" s="230" t="s">
        <v>98</v>
      </c>
    </row>
    <row r="76" spans="1:8">
      <c r="A76" s="243">
        <v>42196</v>
      </c>
      <c r="B76" s="244">
        <v>0.85416666666666663</v>
      </c>
      <c r="C76" s="230">
        <v>1</v>
      </c>
      <c r="D76" s="230" t="s">
        <v>329</v>
      </c>
      <c r="E76" s="230" t="s">
        <v>488</v>
      </c>
      <c r="F76" s="230" t="s">
        <v>302</v>
      </c>
      <c r="G76" s="230" t="s">
        <v>91</v>
      </c>
      <c r="H76" s="230" t="s">
        <v>98</v>
      </c>
    </row>
    <row r="77" spans="1:8">
      <c r="A77" s="243">
        <v>42196</v>
      </c>
      <c r="B77" s="244">
        <v>0.33333333333333331</v>
      </c>
      <c r="C77" s="230">
        <v>2</v>
      </c>
      <c r="D77" s="230" t="s">
        <v>130</v>
      </c>
      <c r="E77" s="230" t="s">
        <v>405</v>
      </c>
      <c r="F77" s="230" t="s">
        <v>302</v>
      </c>
      <c r="G77" s="230" t="s">
        <v>304</v>
      </c>
      <c r="H77" s="230" t="s">
        <v>99</v>
      </c>
    </row>
    <row r="78" spans="1:8">
      <c r="A78" s="243">
        <v>42196</v>
      </c>
      <c r="B78" s="244">
        <v>0.38541666666666669</v>
      </c>
      <c r="C78" s="230">
        <v>2</v>
      </c>
      <c r="D78" s="230" t="s">
        <v>162</v>
      </c>
      <c r="E78" s="230" t="s">
        <v>163</v>
      </c>
      <c r="F78" s="230" t="s">
        <v>306</v>
      </c>
      <c r="G78" s="230" t="s">
        <v>91</v>
      </c>
      <c r="H78" s="230" t="s">
        <v>99</v>
      </c>
    </row>
    <row r="79" spans="1:8">
      <c r="A79" s="243">
        <v>42196</v>
      </c>
      <c r="B79" s="244">
        <v>0.4375</v>
      </c>
      <c r="C79" s="230">
        <v>2</v>
      </c>
      <c r="D79" s="230" t="s">
        <v>351</v>
      </c>
      <c r="E79" s="230" t="s">
        <v>178</v>
      </c>
      <c r="F79" s="230" t="s">
        <v>304</v>
      </c>
      <c r="G79" s="230" t="s">
        <v>91</v>
      </c>
      <c r="H79" s="251" t="s">
        <v>101</v>
      </c>
    </row>
    <row r="80" spans="1:8">
      <c r="A80" s="243">
        <v>42196</v>
      </c>
      <c r="B80" s="244">
        <v>0.48958333333333331</v>
      </c>
      <c r="C80" s="230">
        <v>2</v>
      </c>
      <c r="D80" s="230" t="s">
        <v>39</v>
      </c>
      <c r="E80" s="230" t="s">
        <v>460</v>
      </c>
      <c r="F80" s="230" t="s">
        <v>306</v>
      </c>
      <c r="G80" s="230" t="s">
        <v>91</v>
      </c>
      <c r="H80" s="230" t="s">
        <v>98</v>
      </c>
    </row>
    <row r="81" spans="1:9">
      <c r="A81" s="243">
        <v>42196</v>
      </c>
      <c r="B81" s="244">
        <v>0.54166666666666663</v>
      </c>
      <c r="C81" s="230">
        <v>2</v>
      </c>
      <c r="D81" s="230" t="s">
        <v>161</v>
      </c>
      <c r="E81" s="230" t="s">
        <v>333</v>
      </c>
      <c r="F81" s="230" t="s">
        <v>302</v>
      </c>
      <c r="G81" s="230" t="s">
        <v>91</v>
      </c>
      <c r="H81" s="230" t="s">
        <v>99</v>
      </c>
    </row>
    <row r="82" spans="1:9">
      <c r="A82" s="243">
        <v>42196</v>
      </c>
      <c r="B82" s="244">
        <v>0.59375</v>
      </c>
      <c r="C82" s="230">
        <v>2</v>
      </c>
      <c r="D82" s="230" t="s">
        <v>415</v>
      </c>
      <c r="E82" s="230" t="s">
        <v>417</v>
      </c>
      <c r="F82" s="230" t="s">
        <v>302</v>
      </c>
      <c r="G82" s="230" t="s">
        <v>304</v>
      </c>
      <c r="H82" s="230" t="s">
        <v>100</v>
      </c>
    </row>
    <row r="83" spans="1:9">
      <c r="A83" s="243">
        <v>42196</v>
      </c>
      <c r="B83" s="244">
        <v>0.64583333333333337</v>
      </c>
      <c r="C83" s="230">
        <v>2</v>
      </c>
      <c r="D83" s="230" t="s">
        <v>396</v>
      </c>
      <c r="E83" s="230" t="s">
        <v>149</v>
      </c>
      <c r="F83" s="230" t="s">
        <v>304</v>
      </c>
      <c r="G83" s="230" t="s">
        <v>304</v>
      </c>
      <c r="H83" s="230" t="s">
        <v>98</v>
      </c>
    </row>
    <row r="84" spans="1:9">
      <c r="A84" s="243">
        <v>42196</v>
      </c>
      <c r="B84" s="244">
        <v>0.69791666666666663</v>
      </c>
      <c r="C84" s="230">
        <v>2</v>
      </c>
      <c r="D84" s="230" t="s">
        <v>424</v>
      </c>
      <c r="E84" s="230" t="s">
        <v>166</v>
      </c>
      <c r="F84" s="230" t="s">
        <v>304</v>
      </c>
      <c r="G84" s="230" t="s">
        <v>304</v>
      </c>
      <c r="H84" s="230" t="s">
        <v>101</v>
      </c>
    </row>
    <row r="85" spans="1:9">
      <c r="A85" s="243">
        <v>42196</v>
      </c>
      <c r="B85" s="244">
        <v>0.75</v>
      </c>
      <c r="C85" s="230">
        <v>2</v>
      </c>
      <c r="D85" s="230" t="s">
        <v>162</v>
      </c>
      <c r="E85" s="230" t="s">
        <v>339</v>
      </c>
      <c r="F85" s="230" t="s">
        <v>306</v>
      </c>
      <c r="G85" s="230" t="s">
        <v>91</v>
      </c>
      <c r="H85" s="230" t="s">
        <v>99</v>
      </c>
    </row>
    <row r="86" spans="1:9">
      <c r="A86" s="243">
        <v>42196</v>
      </c>
      <c r="B86" s="244">
        <v>0.80208333333333337</v>
      </c>
      <c r="C86" s="230">
        <v>2</v>
      </c>
      <c r="D86" s="230" t="s">
        <v>467</v>
      </c>
      <c r="E86" s="230" t="s">
        <v>460</v>
      </c>
      <c r="F86" s="230" t="s">
        <v>306</v>
      </c>
      <c r="G86" s="230" t="s">
        <v>91</v>
      </c>
      <c r="H86" s="230" t="s">
        <v>98</v>
      </c>
    </row>
    <row r="87" spans="1:9">
      <c r="A87" s="243">
        <v>42196</v>
      </c>
      <c r="B87" s="244">
        <v>0.85416666666666663</v>
      </c>
      <c r="C87" s="230">
        <v>2</v>
      </c>
      <c r="D87" s="230" t="s">
        <v>161</v>
      </c>
      <c r="E87" s="230" t="s">
        <v>160</v>
      </c>
      <c r="F87" s="230" t="s">
        <v>302</v>
      </c>
      <c r="G87" s="230" t="s">
        <v>91</v>
      </c>
      <c r="H87" s="230" t="s">
        <v>99</v>
      </c>
    </row>
    <row r="88" spans="1:9">
      <c r="A88" s="243">
        <v>42196</v>
      </c>
      <c r="B88" s="244">
        <v>0.33333333333333331</v>
      </c>
      <c r="C88" s="230">
        <v>3</v>
      </c>
      <c r="D88" s="230" t="s">
        <v>347</v>
      </c>
      <c r="E88" s="230" t="s">
        <v>348</v>
      </c>
      <c r="F88" s="230" t="s">
        <v>302</v>
      </c>
      <c r="G88" s="230" t="s">
        <v>91</v>
      </c>
      <c r="H88" s="251" t="s">
        <v>101</v>
      </c>
    </row>
    <row r="89" spans="1:9">
      <c r="A89" s="243">
        <v>42196</v>
      </c>
      <c r="B89" s="244">
        <v>0.38541666666666669</v>
      </c>
      <c r="C89" s="230">
        <v>3</v>
      </c>
      <c r="D89" s="230" t="s">
        <v>352</v>
      </c>
      <c r="E89" s="230" t="s">
        <v>350</v>
      </c>
      <c r="F89" s="230" t="s">
        <v>304</v>
      </c>
      <c r="G89" s="230" t="s">
        <v>91</v>
      </c>
      <c r="H89" s="251" t="s">
        <v>101</v>
      </c>
    </row>
    <row r="90" spans="1:9">
      <c r="A90" s="243">
        <v>42196</v>
      </c>
      <c r="B90" s="244">
        <v>0.4375</v>
      </c>
      <c r="C90" s="230">
        <v>3</v>
      </c>
      <c r="D90" s="230" t="s">
        <v>339</v>
      </c>
      <c r="E90" s="230" t="s">
        <v>336</v>
      </c>
      <c r="F90" s="230" t="s">
        <v>306</v>
      </c>
      <c r="G90" s="230" t="s">
        <v>91</v>
      </c>
      <c r="H90" s="230" t="s">
        <v>99</v>
      </c>
    </row>
    <row r="91" spans="1:9">
      <c r="A91" s="243">
        <v>42196</v>
      </c>
      <c r="B91" s="244">
        <v>0.48958333333333331</v>
      </c>
      <c r="C91" s="230">
        <v>3</v>
      </c>
      <c r="D91" s="230" t="s">
        <v>456</v>
      </c>
      <c r="E91" s="230" t="s">
        <v>156</v>
      </c>
      <c r="F91" s="230" t="s">
        <v>182</v>
      </c>
      <c r="G91" s="230" t="s">
        <v>91</v>
      </c>
      <c r="H91" s="230" t="s">
        <v>98</v>
      </c>
    </row>
    <row r="92" spans="1:9">
      <c r="A92" s="243">
        <v>42196</v>
      </c>
      <c r="B92" s="244">
        <v>0.54166666666666663</v>
      </c>
      <c r="C92" s="230">
        <v>3</v>
      </c>
      <c r="D92" s="230" t="s">
        <v>160</v>
      </c>
      <c r="E92" s="230" t="s">
        <v>164</v>
      </c>
      <c r="F92" s="230" t="s">
        <v>304</v>
      </c>
      <c r="G92" s="230" t="s">
        <v>91</v>
      </c>
      <c r="H92" s="230" t="s">
        <v>99</v>
      </c>
    </row>
    <row r="93" spans="1:9">
      <c r="A93" s="243">
        <v>42196</v>
      </c>
      <c r="B93" s="244">
        <v>0.59375</v>
      </c>
      <c r="C93" s="230">
        <v>3</v>
      </c>
      <c r="D93" s="230" t="s">
        <v>414</v>
      </c>
      <c r="E93" s="230" t="s">
        <v>172</v>
      </c>
      <c r="F93" s="230" t="s">
        <v>302</v>
      </c>
      <c r="G93" s="230" t="s">
        <v>304</v>
      </c>
      <c r="H93" s="230" t="s">
        <v>100</v>
      </c>
    </row>
    <row r="94" spans="1:9">
      <c r="A94" s="243">
        <v>42196</v>
      </c>
      <c r="B94" s="244">
        <v>0.64583333333333337</v>
      </c>
      <c r="C94" s="230">
        <v>3</v>
      </c>
      <c r="D94" s="230" t="s">
        <v>459</v>
      </c>
      <c r="E94" s="230" t="s">
        <v>156</v>
      </c>
      <c r="F94" s="230" t="s">
        <v>182</v>
      </c>
      <c r="G94" s="230" t="s">
        <v>91</v>
      </c>
      <c r="H94" s="230" t="s">
        <v>98</v>
      </c>
    </row>
    <row r="95" spans="1:9">
      <c r="A95" s="243">
        <v>42196</v>
      </c>
      <c r="B95" s="244">
        <v>0.69791666666666663</v>
      </c>
      <c r="C95" s="230">
        <v>3</v>
      </c>
      <c r="D95" s="230" t="s">
        <v>344</v>
      </c>
      <c r="E95" s="230" t="s">
        <v>345</v>
      </c>
      <c r="F95" s="230" t="s">
        <v>304</v>
      </c>
      <c r="G95" s="230" t="s">
        <v>91</v>
      </c>
      <c r="H95" s="230" t="s">
        <v>100</v>
      </c>
    </row>
    <row r="96" spans="1:9">
      <c r="A96" s="243">
        <v>42196</v>
      </c>
      <c r="B96" s="244">
        <v>0.75</v>
      </c>
      <c r="C96" s="230">
        <v>3</v>
      </c>
      <c r="D96" s="230" t="s">
        <v>398</v>
      </c>
      <c r="E96" s="230" t="s">
        <v>151</v>
      </c>
      <c r="F96" s="230" t="s">
        <v>304</v>
      </c>
      <c r="G96" s="230" t="s">
        <v>304</v>
      </c>
      <c r="H96" s="230" t="s">
        <v>98</v>
      </c>
      <c r="I96" s="236"/>
    </row>
    <row r="97" spans="1:10">
      <c r="A97" s="253">
        <v>42196</v>
      </c>
      <c r="B97" s="254">
        <v>0.80208333333333337</v>
      </c>
      <c r="C97" s="236">
        <v>3</v>
      </c>
      <c r="D97" s="236" t="s">
        <v>397</v>
      </c>
      <c r="E97" s="236" t="s">
        <v>150</v>
      </c>
      <c r="F97" s="236" t="s">
        <v>302</v>
      </c>
      <c r="G97" s="236" t="s">
        <v>304</v>
      </c>
      <c r="H97" s="236" t="s">
        <v>98</v>
      </c>
      <c r="I97" s="236"/>
      <c r="J97" s="236"/>
    </row>
    <row r="98" spans="1:10">
      <c r="A98" s="253">
        <v>42196</v>
      </c>
      <c r="B98" s="254">
        <v>0.85416666666666663</v>
      </c>
      <c r="C98" s="236">
        <v>3</v>
      </c>
      <c r="D98" s="236" t="s">
        <v>412</v>
      </c>
      <c r="E98" s="236" t="s">
        <v>411</v>
      </c>
      <c r="F98" s="236" t="s">
        <v>306</v>
      </c>
      <c r="G98" s="236" t="s">
        <v>304</v>
      </c>
      <c r="H98" s="236" t="s">
        <v>99</v>
      </c>
    </row>
    <row r="99" spans="1:10">
      <c r="A99" s="243">
        <v>42196</v>
      </c>
      <c r="B99" s="244">
        <v>0.33333333333333331</v>
      </c>
      <c r="C99" s="230">
        <v>4</v>
      </c>
      <c r="D99" s="230" t="s">
        <v>349</v>
      </c>
      <c r="E99" s="230" t="s">
        <v>177</v>
      </c>
      <c r="F99" s="230" t="s">
        <v>302</v>
      </c>
      <c r="G99" s="230" t="s">
        <v>91</v>
      </c>
      <c r="H99" s="251" t="s">
        <v>101</v>
      </c>
    </row>
    <row r="100" spans="1:10">
      <c r="A100" s="243">
        <v>42196</v>
      </c>
      <c r="B100" s="244">
        <v>0.38541666666666669</v>
      </c>
      <c r="C100" s="230">
        <v>4</v>
      </c>
      <c r="D100" s="230" t="s">
        <v>148</v>
      </c>
      <c r="E100" s="230" t="s">
        <v>402</v>
      </c>
      <c r="F100" s="230" t="s">
        <v>306</v>
      </c>
      <c r="G100" s="230" t="s">
        <v>304</v>
      </c>
      <c r="H100" s="230" t="s">
        <v>98</v>
      </c>
    </row>
    <row r="101" spans="1:10">
      <c r="A101" s="243">
        <v>42196</v>
      </c>
      <c r="B101" s="244">
        <v>0.4375</v>
      </c>
      <c r="C101" s="230">
        <v>4</v>
      </c>
      <c r="D101" s="230" t="s">
        <v>569</v>
      </c>
      <c r="E101" s="230" t="s">
        <v>403</v>
      </c>
      <c r="F101" s="230" t="s">
        <v>306</v>
      </c>
      <c r="G101" s="230" t="s">
        <v>304</v>
      </c>
      <c r="H101" s="230" t="s">
        <v>98</v>
      </c>
    </row>
    <row r="102" spans="1:10">
      <c r="A102" s="243">
        <v>42196</v>
      </c>
      <c r="B102" s="244">
        <v>0.48958333333333331</v>
      </c>
      <c r="C102" s="230">
        <v>4</v>
      </c>
      <c r="D102" s="230" t="s">
        <v>467</v>
      </c>
      <c r="E102" s="230" t="s">
        <v>459</v>
      </c>
      <c r="F102" s="230" t="s">
        <v>303</v>
      </c>
      <c r="G102" s="230" t="s">
        <v>91</v>
      </c>
      <c r="H102" s="230" t="s">
        <v>98</v>
      </c>
    </row>
    <row r="103" spans="1:10">
      <c r="A103" s="243">
        <v>42196</v>
      </c>
      <c r="B103" s="244">
        <v>0.54166666666666663</v>
      </c>
      <c r="C103" s="230">
        <v>4</v>
      </c>
      <c r="D103" s="230" t="s">
        <v>155</v>
      </c>
      <c r="E103" s="230" t="s">
        <v>462</v>
      </c>
      <c r="F103" s="230" t="s">
        <v>304</v>
      </c>
      <c r="G103" s="230" t="s">
        <v>91</v>
      </c>
      <c r="H103" s="230" t="s">
        <v>98</v>
      </c>
    </row>
    <row r="104" spans="1:10">
      <c r="A104" s="243">
        <v>42196</v>
      </c>
      <c r="B104" s="244">
        <v>0.59375</v>
      </c>
      <c r="C104" s="230">
        <v>4</v>
      </c>
      <c r="D104" s="230" t="s">
        <v>457</v>
      </c>
      <c r="E104" s="230" t="s">
        <v>461</v>
      </c>
      <c r="F104" s="230" t="s">
        <v>304</v>
      </c>
      <c r="G104" s="230" t="s">
        <v>91</v>
      </c>
      <c r="H104" s="230" t="s">
        <v>98</v>
      </c>
    </row>
    <row r="105" spans="1:10">
      <c r="A105" s="243">
        <v>42196</v>
      </c>
      <c r="B105" s="244">
        <v>0.64583333333333337</v>
      </c>
      <c r="C105" s="230">
        <v>4</v>
      </c>
      <c r="D105" s="230" t="s">
        <v>456</v>
      </c>
      <c r="E105" s="230" t="s">
        <v>39</v>
      </c>
      <c r="F105" s="230" t="s">
        <v>303</v>
      </c>
      <c r="G105" s="230" t="s">
        <v>91</v>
      </c>
      <c r="H105" s="230" t="s">
        <v>98</v>
      </c>
    </row>
    <row r="106" spans="1:10">
      <c r="A106" s="243">
        <v>42196</v>
      </c>
      <c r="B106" s="244">
        <v>0.69791666666666663</v>
      </c>
      <c r="C106" s="230">
        <v>4</v>
      </c>
      <c r="D106" s="230" t="s">
        <v>176</v>
      </c>
      <c r="E106" s="230" t="s">
        <v>175</v>
      </c>
      <c r="F106" s="230" t="s">
        <v>304</v>
      </c>
      <c r="G106" s="230" t="s">
        <v>91</v>
      </c>
      <c r="H106" s="230" t="s">
        <v>100</v>
      </c>
    </row>
    <row r="107" spans="1:10">
      <c r="A107" s="243">
        <v>42196</v>
      </c>
      <c r="B107" s="244">
        <v>0.75</v>
      </c>
      <c r="C107" s="230">
        <v>4</v>
      </c>
      <c r="D107" s="230" t="s">
        <v>330</v>
      </c>
      <c r="E107" s="230" t="s">
        <v>333</v>
      </c>
      <c r="F107" s="230" t="s">
        <v>303</v>
      </c>
      <c r="G107" s="230" t="s">
        <v>91</v>
      </c>
      <c r="H107" s="230" t="s">
        <v>99</v>
      </c>
    </row>
    <row r="108" spans="1:10">
      <c r="A108" s="243">
        <v>42196</v>
      </c>
      <c r="B108" s="244">
        <v>0.80208333333333337</v>
      </c>
      <c r="C108" s="230">
        <v>4</v>
      </c>
      <c r="D108" s="230" t="s">
        <v>570</v>
      </c>
      <c r="E108" s="230" t="s">
        <v>568</v>
      </c>
      <c r="F108" s="230" t="s">
        <v>302</v>
      </c>
      <c r="G108" s="230" t="s">
        <v>304</v>
      </c>
      <c r="H108" s="230" t="s">
        <v>98</v>
      </c>
    </row>
    <row r="109" spans="1:10">
      <c r="A109" s="243">
        <v>42196</v>
      </c>
      <c r="B109" s="244">
        <v>0.85416666666666663</v>
      </c>
      <c r="C109" s="230">
        <v>4</v>
      </c>
      <c r="D109" s="230" t="s">
        <v>413</v>
      </c>
      <c r="E109" s="230" t="s">
        <v>159</v>
      </c>
      <c r="F109" s="230" t="s">
        <v>306</v>
      </c>
      <c r="G109" s="230" t="s">
        <v>304</v>
      </c>
      <c r="H109" s="230" t="s">
        <v>99</v>
      </c>
    </row>
    <row r="110" spans="1:10">
      <c r="A110" s="243">
        <v>42196</v>
      </c>
      <c r="B110" s="244">
        <v>0.33333333333333331</v>
      </c>
      <c r="C110" s="230">
        <v>5</v>
      </c>
      <c r="D110" s="230" t="s">
        <v>151</v>
      </c>
      <c r="E110" s="230" t="s">
        <v>396</v>
      </c>
      <c r="F110" s="230" t="s">
        <v>304</v>
      </c>
      <c r="G110" s="230" t="s">
        <v>304</v>
      </c>
      <c r="H110" s="230" t="s">
        <v>98</v>
      </c>
    </row>
    <row r="111" spans="1:10">
      <c r="A111" s="243">
        <v>42196</v>
      </c>
      <c r="B111" s="244">
        <v>0.38541666666666669</v>
      </c>
      <c r="C111" s="230">
        <v>5</v>
      </c>
      <c r="D111" s="230" t="s">
        <v>397</v>
      </c>
      <c r="E111" s="230" t="s">
        <v>570</v>
      </c>
      <c r="F111" s="230" t="s">
        <v>302</v>
      </c>
      <c r="G111" s="230" t="s">
        <v>304</v>
      </c>
      <c r="H111" s="230" t="s">
        <v>98</v>
      </c>
    </row>
    <row r="112" spans="1:10">
      <c r="A112" s="243">
        <v>42196</v>
      </c>
      <c r="B112" s="244">
        <v>0.4375</v>
      </c>
      <c r="C112" s="230">
        <v>5</v>
      </c>
      <c r="D112" s="230" t="s">
        <v>149</v>
      </c>
      <c r="E112" s="230" t="s">
        <v>398</v>
      </c>
      <c r="F112" s="230" t="s">
        <v>304</v>
      </c>
      <c r="G112" s="230" t="s">
        <v>304</v>
      </c>
      <c r="H112" s="230" t="s">
        <v>98</v>
      </c>
    </row>
    <row r="113" spans="1:9">
      <c r="A113" s="243">
        <v>42196</v>
      </c>
      <c r="B113" s="244">
        <v>0.48958333333333331</v>
      </c>
      <c r="C113" s="230">
        <v>5</v>
      </c>
      <c r="D113" s="230" t="s">
        <v>568</v>
      </c>
      <c r="E113" s="230" t="s">
        <v>150</v>
      </c>
      <c r="F113" s="230" t="s">
        <v>302</v>
      </c>
      <c r="G113" s="230" t="s">
        <v>304</v>
      </c>
      <c r="H113" s="230" t="s">
        <v>98</v>
      </c>
    </row>
    <row r="114" spans="1:9">
      <c r="A114" s="243">
        <v>42196</v>
      </c>
      <c r="B114" s="244">
        <v>0.54166666666666663</v>
      </c>
      <c r="C114" s="230">
        <v>5</v>
      </c>
      <c r="D114" s="230" t="s">
        <v>458</v>
      </c>
      <c r="E114" s="230" t="s">
        <v>329</v>
      </c>
      <c r="F114" s="230" t="s">
        <v>302</v>
      </c>
      <c r="G114" s="230" t="s">
        <v>91</v>
      </c>
      <c r="H114" s="230" t="s">
        <v>98</v>
      </c>
    </row>
    <row r="115" spans="1:9">
      <c r="A115" s="243">
        <v>42196</v>
      </c>
      <c r="B115" s="244">
        <v>0.59375</v>
      </c>
      <c r="C115" s="230">
        <v>5</v>
      </c>
      <c r="D115" s="230" t="s">
        <v>488</v>
      </c>
      <c r="E115" s="230" t="s">
        <v>154</v>
      </c>
      <c r="F115" s="230" t="s">
        <v>302</v>
      </c>
      <c r="G115" s="230" t="s">
        <v>91</v>
      </c>
      <c r="H115" s="230" t="s">
        <v>98</v>
      </c>
    </row>
    <row r="116" spans="1:9">
      <c r="A116" s="243">
        <v>42196</v>
      </c>
      <c r="B116" s="244">
        <v>0.64583333333333337</v>
      </c>
      <c r="C116" s="230">
        <v>5</v>
      </c>
      <c r="D116" s="230" t="s">
        <v>148</v>
      </c>
      <c r="E116" s="230" t="s">
        <v>569</v>
      </c>
      <c r="F116" s="230" t="s">
        <v>306</v>
      </c>
      <c r="G116" s="230" t="s">
        <v>304</v>
      </c>
      <c r="H116" s="230" t="s">
        <v>98</v>
      </c>
    </row>
    <row r="117" spans="1:9">
      <c r="A117" s="243">
        <v>42196</v>
      </c>
      <c r="B117" s="244">
        <v>0.69791666666666663</v>
      </c>
      <c r="C117" s="230">
        <v>5</v>
      </c>
      <c r="D117" s="230" t="s">
        <v>402</v>
      </c>
      <c r="E117" s="230" t="s">
        <v>403</v>
      </c>
      <c r="F117" s="230" t="s">
        <v>306</v>
      </c>
      <c r="G117" s="230" t="s">
        <v>304</v>
      </c>
      <c r="H117" s="230" t="s">
        <v>98</v>
      </c>
    </row>
    <row r="118" spans="1:9">
      <c r="A118" s="243">
        <v>42196</v>
      </c>
      <c r="B118" s="244">
        <v>0.75</v>
      </c>
      <c r="C118" s="230">
        <v>5</v>
      </c>
      <c r="D118" s="230" t="s">
        <v>461</v>
      </c>
      <c r="E118" s="230" t="s">
        <v>155</v>
      </c>
      <c r="F118" s="230" t="s">
        <v>304</v>
      </c>
      <c r="G118" s="230" t="s">
        <v>91</v>
      </c>
      <c r="H118" s="230" t="s">
        <v>98</v>
      </c>
      <c r="I118" s="236"/>
    </row>
    <row r="119" spans="1:9">
      <c r="A119" s="243">
        <v>42196</v>
      </c>
      <c r="B119" s="244">
        <v>0.80208333333333337</v>
      </c>
      <c r="C119" s="230">
        <v>5</v>
      </c>
      <c r="D119" s="230" t="s">
        <v>457</v>
      </c>
      <c r="E119" s="230" t="s">
        <v>462</v>
      </c>
      <c r="F119" s="230" t="s">
        <v>304</v>
      </c>
      <c r="G119" s="230" t="s">
        <v>91</v>
      </c>
      <c r="H119" s="230" t="s">
        <v>98</v>
      </c>
    </row>
    <row r="120" spans="1:9">
      <c r="A120" s="243">
        <v>42196</v>
      </c>
      <c r="B120" s="244">
        <v>0.33333333333333331</v>
      </c>
      <c r="C120" s="230">
        <v>6</v>
      </c>
      <c r="D120" s="230" t="s">
        <v>563</v>
      </c>
      <c r="E120" s="230" t="s">
        <v>566</v>
      </c>
      <c r="F120" s="230" t="s">
        <v>302</v>
      </c>
      <c r="G120" s="230" t="s">
        <v>304</v>
      </c>
      <c r="H120" s="230" t="s">
        <v>97</v>
      </c>
    </row>
    <row r="121" spans="1:9">
      <c r="A121" s="243">
        <v>42196</v>
      </c>
      <c r="B121" s="244">
        <v>0.38541666666666669</v>
      </c>
      <c r="C121" s="230">
        <v>6</v>
      </c>
      <c r="D121" s="230" t="s">
        <v>565</v>
      </c>
      <c r="E121" s="230" t="s">
        <v>562</v>
      </c>
      <c r="F121" s="230" t="s">
        <v>302</v>
      </c>
      <c r="G121" s="230" t="s">
        <v>304</v>
      </c>
      <c r="H121" s="230" t="s">
        <v>97</v>
      </c>
    </row>
    <row r="122" spans="1:9">
      <c r="A122" s="243">
        <v>42196</v>
      </c>
      <c r="B122" s="244">
        <v>0.4375</v>
      </c>
      <c r="C122" s="230">
        <v>6</v>
      </c>
      <c r="D122" s="230" t="s">
        <v>564</v>
      </c>
      <c r="E122" s="230" t="s">
        <v>138</v>
      </c>
      <c r="F122" s="230" t="s">
        <v>304</v>
      </c>
      <c r="G122" s="230" t="s">
        <v>304</v>
      </c>
      <c r="H122" s="230" t="s">
        <v>97</v>
      </c>
    </row>
    <row r="123" spans="1:9">
      <c r="A123" s="243">
        <v>42196</v>
      </c>
      <c r="B123" s="244">
        <v>0.48958333333333298</v>
      </c>
      <c r="C123" s="230">
        <v>6</v>
      </c>
      <c r="D123" s="230" t="s">
        <v>567</v>
      </c>
      <c r="E123" s="230" t="s">
        <v>137</v>
      </c>
      <c r="F123" s="230" t="s">
        <v>304</v>
      </c>
      <c r="G123" s="230" t="s">
        <v>304</v>
      </c>
      <c r="H123" s="230" t="s">
        <v>97</v>
      </c>
    </row>
    <row r="124" spans="1:9">
      <c r="A124" s="243">
        <v>42196</v>
      </c>
      <c r="B124" s="244">
        <v>0.54166666666666663</v>
      </c>
      <c r="C124" s="230">
        <v>6</v>
      </c>
      <c r="D124" s="230" t="s">
        <v>140</v>
      </c>
      <c r="E124" s="230" t="s">
        <v>450</v>
      </c>
      <c r="F124" s="230" t="s">
        <v>304</v>
      </c>
      <c r="G124" s="230" t="s">
        <v>91</v>
      </c>
      <c r="H124" s="230" t="s">
        <v>97</v>
      </c>
    </row>
    <row r="125" spans="1:9">
      <c r="A125" s="243">
        <v>42196</v>
      </c>
      <c r="B125" s="244">
        <v>0.59375</v>
      </c>
      <c r="C125" s="230">
        <v>6</v>
      </c>
      <c r="D125" s="230" t="s">
        <v>139</v>
      </c>
      <c r="E125" s="230" t="s">
        <v>451</v>
      </c>
      <c r="F125" s="230" t="s">
        <v>304</v>
      </c>
      <c r="G125" s="230" t="s">
        <v>91</v>
      </c>
      <c r="H125" s="230" t="s">
        <v>97</v>
      </c>
    </row>
    <row r="126" spans="1:9">
      <c r="A126" s="243">
        <v>42196</v>
      </c>
      <c r="B126" s="244">
        <v>0.64583333333333404</v>
      </c>
      <c r="C126" s="230">
        <v>6</v>
      </c>
      <c r="D126" s="230" t="s">
        <v>142</v>
      </c>
      <c r="E126" s="230" t="s">
        <v>449</v>
      </c>
      <c r="F126" s="230" t="s">
        <v>302</v>
      </c>
      <c r="G126" s="230" t="s">
        <v>91</v>
      </c>
      <c r="H126" s="230" t="s">
        <v>97</v>
      </c>
    </row>
    <row r="127" spans="1:9">
      <c r="A127" s="243">
        <v>42196</v>
      </c>
      <c r="B127" s="244">
        <v>0.69791666666666696</v>
      </c>
      <c r="C127" s="230">
        <v>6</v>
      </c>
      <c r="D127" s="230" t="s">
        <v>141</v>
      </c>
      <c r="E127" s="230" t="s">
        <v>448</v>
      </c>
      <c r="F127" s="230" t="s">
        <v>302</v>
      </c>
      <c r="G127" s="230" t="s">
        <v>91</v>
      </c>
      <c r="H127" s="230" t="s">
        <v>97</v>
      </c>
    </row>
    <row r="128" spans="1:9">
      <c r="A128" s="243">
        <v>42196</v>
      </c>
      <c r="B128" s="244">
        <v>0.75</v>
      </c>
      <c r="C128" s="230">
        <v>6</v>
      </c>
      <c r="D128" s="230" t="s">
        <v>550</v>
      </c>
      <c r="E128" s="230" t="s">
        <v>551</v>
      </c>
      <c r="F128" s="230" t="s">
        <v>92</v>
      </c>
      <c r="G128" s="230" t="s">
        <v>304</v>
      </c>
      <c r="H128" s="230" t="s">
        <v>94</v>
      </c>
    </row>
    <row r="129" spans="1:8">
      <c r="A129" s="253">
        <v>42196</v>
      </c>
      <c r="B129" s="254">
        <v>0.80208333333333337</v>
      </c>
      <c r="C129" s="236">
        <v>6</v>
      </c>
      <c r="D129" s="236" t="s">
        <v>212</v>
      </c>
      <c r="E129" s="236" t="s">
        <v>553</v>
      </c>
      <c r="F129" s="236" t="s">
        <v>92</v>
      </c>
      <c r="G129" s="236" t="s">
        <v>304</v>
      </c>
      <c r="H129" s="236" t="s">
        <v>94</v>
      </c>
    </row>
    <row r="130" spans="1:8">
      <c r="A130" s="243">
        <v>42196</v>
      </c>
      <c r="B130" s="244">
        <v>0.33333333333333331</v>
      </c>
      <c r="C130" s="230">
        <v>7</v>
      </c>
      <c r="D130" s="230" t="s">
        <v>442</v>
      </c>
      <c r="E130" s="230" t="s">
        <v>441</v>
      </c>
      <c r="F130" s="230" t="s">
        <v>302</v>
      </c>
      <c r="G130" s="230" t="s">
        <v>91</v>
      </c>
      <c r="H130" s="230" t="s">
        <v>94</v>
      </c>
    </row>
    <row r="131" spans="1:8">
      <c r="A131" s="243">
        <v>42196</v>
      </c>
      <c r="B131" s="244">
        <v>0.38541666666666669</v>
      </c>
      <c r="C131" s="230">
        <v>7</v>
      </c>
      <c r="D131" s="230" t="s">
        <v>131</v>
      </c>
      <c r="E131" s="230" t="s">
        <v>447</v>
      </c>
      <c r="F131" s="230" t="s">
        <v>303</v>
      </c>
      <c r="G131" s="230" t="s">
        <v>91</v>
      </c>
      <c r="H131" s="230" t="s">
        <v>94</v>
      </c>
    </row>
    <row r="132" spans="1:8">
      <c r="A132" s="243">
        <v>42196</v>
      </c>
      <c r="B132" s="244">
        <v>0.4375</v>
      </c>
      <c r="C132" s="230">
        <v>7</v>
      </c>
      <c r="D132" s="230" t="s">
        <v>127</v>
      </c>
      <c r="E132" s="230" t="s">
        <v>485</v>
      </c>
      <c r="F132" s="230" t="s">
        <v>305</v>
      </c>
      <c r="G132" s="230" t="s">
        <v>91</v>
      </c>
      <c r="H132" s="230" t="s">
        <v>94</v>
      </c>
    </row>
    <row r="133" spans="1:8">
      <c r="A133" s="243">
        <v>42196</v>
      </c>
      <c r="B133" s="244">
        <v>0.48958333333333331</v>
      </c>
      <c r="C133" s="230">
        <v>7</v>
      </c>
      <c r="D133" s="230" t="s">
        <v>133</v>
      </c>
      <c r="E133" s="230" t="s">
        <v>132</v>
      </c>
      <c r="F133" s="230" t="s">
        <v>92</v>
      </c>
      <c r="G133" s="230" t="s">
        <v>304</v>
      </c>
      <c r="H133" s="230" t="s">
        <v>94</v>
      </c>
    </row>
    <row r="134" spans="1:8">
      <c r="A134" s="243">
        <v>42196</v>
      </c>
      <c r="B134" s="244">
        <v>0.54166666666666663</v>
      </c>
      <c r="C134" s="230">
        <v>7</v>
      </c>
      <c r="D134" s="230" t="s">
        <v>212</v>
      </c>
      <c r="E134" s="230" t="s">
        <v>551</v>
      </c>
      <c r="F134" s="230" t="s">
        <v>92</v>
      </c>
      <c r="G134" s="230" t="s">
        <v>304</v>
      </c>
      <c r="H134" s="230" t="s">
        <v>94</v>
      </c>
    </row>
    <row r="135" spans="1:8">
      <c r="A135" s="243">
        <v>42196</v>
      </c>
      <c r="B135" s="244">
        <v>0.59375</v>
      </c>
      <c r="C135" s="230">
        <v>7</v>
      </c>
      <c r="D135" s="230" t="s">
        <v>441</v>
      </c>
      <c r="E135" s="230" t="s">
        <v>130</v>
      </c>
      <c r="F135" s="230" t="s">
        <v>302</v>
      </c>
      <c r="G135" s="230" t="s">
        <v>91</v>
      </c>
      <c r="H135" s="230" t="s">
        <v>94</v>
      </c>
    </row>
    <row r="136" spans="1:8">
      <c r="A136" s="243">
        <v>42196</v>
      </c>
      <c r="B136" s="244">
        <v>0.64583333333333337</v>
      </c>
      <c r="C136" s="230">
        <v>7</v>
      </c>
      <c r="D136" s="230" t="s">
        <v>447</v>
      </c>
      <c r="E136" s="230" t="s">
        <v>129</v>
      </c>
      <c r="F136" s="230" t="s">
        <v>304</v>
      </c>
      <c r="G136" s="230" t="s">
        <v>91</v>
      </c>
      <c r="H136" s="230" t="s">
        <v>94</v>
      </c>
    </row>
    <row r="137" spans="1:8">
      <c r="A137" s="243">
        <v>42196</v>
      </c>
      <c r="B137" s="244">
        <v>0.69791666666666663</v>
      </c>
      <c r="C137" s="230">
        <v>7</v>
      </c>
      <c r="D137" s="230" t="s">
        <v>485</v>
      </c>
      <c r="E137" s="230" t="s">
        <v>128</v>
      </c>
      <c r="F137" s="230" t="s">
        <v>306</v>
      </c>
      <c r="G137" s="230" t="s">
        <v>91</v>
      </c>
      <c r="H137" s="230" t="s">
        <v>94</v>
      </c>
    </row>
    <row r="138" spans="1:8">
      <c r="A138" s="243">
        <v>42196</v>
      </c>
      <c r="B138" s="244">
        <v>0.75</v>
      </c>
      <c r="C138" s="230">
        <v>7</v>
      </c>
      <c r="D138" s="230" t="s">
        <v>557</v>
      </c>
      <c r="E138" s="230" t="s">
        <v>549</v>
      </c>
      <c r="F138" s="230" t="s">
        <v>95</v>
      </c>
      <c r="G138" s="230" t="s">
        <v>304</v>
      </c>
      <c r="H138" s="230" t="s">
        <v>94</v>
      </c>
    </row>
    <row r="139" spans="1:8">
      <c r="A139" s="243">
        <v>42196</v>
      </c>
      <c r="B139" s="244">
        <v>0.80208333333333337</v>
      </c>
      <c r="C139" s="230">
        <v>7</v>
      </c>
      <c r="D139" s="230" t="s">
        <v>476</v>
      </c>
      <c r="E139" s="230" t="s">
        <v>132</v>
      </c>
      <c r="F139" s="230" t="s">
        <v>92</v>
      </c>
      <c r="G139" s="230" t="s">
        <v>304</v>
      </c>
      <c r="H139" s="230" t="s">
        <v>94</v>
      </c>
    </row>
    <row r="140" spans="1:8">
      <c r="A140" s="243">
        <v>42196</v>
      </c>
      <c r="B140" s="244">
        <v>0.33333333333333331</v>
      </c>
      <c r="C140" s="230">
        <v>8</v>
      </c>
      <c r="D140" s="230" t="s">
        <v>129</v>
      </c>
      <c r="E140" s="230" t="s">
        <v>130</v>
      </c>
      <c r="F140" s="230" t="s">
        <v>304</v>
      </c>
      <c r="G140" s="230" t="s">
        <v>91</v>
      </c>
      <c r="H140" s="230" t="s">
        <v>94</v>
      </c>
    </row>
    <row r="141" spans="1:8">
      <c r="A141" s="243">
        <v>42196</v>
      </c>
      <c r="B141" s="244">
        <v>0.38541666666666669</v>
      </c>
      <c r="C141" s="230">
        <v>8</v>
      </c>
      <c r="D141" s="230" t="s">
        <v>136</v>
      </c>
      <c r="E141" s="230" t="s">
        <v>134</v>
      </c>
      <c r="F141" s="230" t="s">
        <v>95</v>
      </c>
      <c r="G141" s="230" t="s">
        <v>304</v>
      </c>
      <c r="H141" s="230" t="s">
        <v>94</v>
      </c>
    </row>
    <row r="142" spans="1:8">
      <c r="A142" s="243">
        <v>42196</v>
      </c>
      <c r="B142" s="244">
        <v>0.4375</v>
      </c>
      <c r="C142" s="230">
        <v>8</v>
      </c>
      <c r="D142" s="230" t="s">
        <v>440</v>
      </c>
      <c r="E142" s="230" t="s">
        <v>128</v>
      </c>
      <c r="F142" s="230" t="s">
        <v>305</v>
      </c>
      <c r="G142" s="230" t="s">
        <v>91</v>
      </c>
      <c r="H142" s="230" t="s">
        <v>94</v>
      </c>
    </row>
    <row r="143" spans="1:8">
      <c r="A143" s="243">
        <v>42196</v>
      </c>
      <c r="B143" s="244">
        <v>0.48958333333333331</v>
      </c>
      <c r="C143" s="230">
        <v>8</v>
      </c>
      <c r="D143" s="230" t="s">
        <v>553</v>
      </c>
      <c r="E143" s="230" t="s">
        <v>550</v>
      </c>
      <c r="F143" s="230" t="s">
        <v>92</v>
      </c>
      <c r="G143" s="230" t="s">
        <v>304</v>
      </c>
      <c r="H143" s="230" t="s">
        <v>94</v>
      </c>
    </row>
    <row r="144" spans="1:8">
      <c r="A144" s="243">
        <v>42196</v>
      </c>
      <c r="B144" s="244">
        <v>0.54166666666666663</v>
      </c>
      <c r="C144" s="230">
        <v>8</v>
      </c>
      <c r="D144" s="230" t="s">
        <v>548</v>
      </c>
      <c r="E144" s="230" t="s">
        <v>476</v>
      </c>
      <c r="F144" s="230" t="s">
        <v>92</v>
      </c>
      <c r="G144" s="230" t="s">
        <v>304</v>
      </c>
      <c r="H144" s="230" t="s">
        <v>94</v>
      </c>
    </row>
    <row r="145" spans="1:8">
      <c r="A145" s="243">
        <v>42196</v>
      </c>
      <c r="B145" s="244">
        <v>0.59375</v>
      </c>
      <c r="C145" s="230">
        <v>8</v>
      </c>
      <c r="D145" s="230" t="s">
        <v>442</v>
      </c>
      <c r="E145" s="230" t="s">
        <v>131</v>
      </c>
      <c r="F145" s="230" t="s">
        <v>303</v>
      </c>
      <c r="G145" s="230" t="s">
        <v>91</v>
      </c>
      <c r="H145" s="230" t="s">
        <v>94</v>
      </c>
    </row>
    <row r="146" spans="1:8">
      <c r="A146" s="243">
        <v>42196</v>
      </c>
      <c r="B146" s="244">
        <v>0.64583333333333337</v>
      </c>
      <c r="C146" s="230">
        <v>8</v>
      </c>
      <c r="D146" s="230" t="s">
        <v>127</v>
      </c>
      <c r="E146" s="230" t="s">
        <v>440</v>
      </c>
      <c r="F146" s="230" t="s">
        <v>306</v>
      </c>
      <c r="G146" s="230" t="s">
        <v>91</v>
      </c>
      <c r="H146" s="230" t="s">
        <v>94</v>
      </c>
    </row>
    <row r="147" spans="1:8">
      <c r="A147" s="243">
        <v>42196</v>
      </c>
      <c r="B147" s="244">
        <v>0.69791666666666663</v>
      </c>
      <c r="C147" s="230">
        <v>8</v>
      </c>
      <c r="D147" s="230" t="s">
        <v>552</v>
      </c>
      <c r="E147" s="230" t="s">
        <v>135</v>
      </c>
      <c r="F147" s="230" t="s">
        <v>95</v>
      </c>
      <c r="G147" s="230" t="s">
        <v>304</v>
      </c>
      <c r="H147" s="230" t="s">
        <v>94</v>
      </c>
    </row>
    <row r="148" spans="1:8">
      <c r="A148" s="243">
        <v>42196</v>
      </c>
      <c r="B148" s="244">
        <v>0.75</v>
      </c>
      <c r="C148" s="230">
        <v>8</v>
      </c>
      <c r="D148" s="230" t="s">
        <v>555</v>
      </c>
      <c r="E148" s="230" t="s">
        <v>556</v>
      </c>
      <c r="F148" s="230" t="s">
        <v>95</v>
      </c>
      <c r="G148" s="230" t="s">
        <v>304</v>
      </c>
      <c r="H148" s="230" t="s">
        <v>94</v>
      </c>
    </row>
    <row r="149" spans="1:8">
      <c r="A149" s="243">
        <v>42196</v>
      </c>
      <c r="B149" s="244">
        <v>0.80208333333333337</v>
      </c>
      <c r="C149" s="230">
        <v>8</v>
      </c>
      <c r="D149" s="230" t="s">
        <v>133</v>
      </c>
      <c r="E149" s="230" t="s">
        <v>548</v>
      </c>
      <c r="F149" s="230" t="s">
        <v>92</v>
      </c>
      <c r="G149" s="230" t="s">
        <v>304</v>
      </c>
      <c r="H149" s="230" t="s">
        <v>94</v>
      </c>
    </row>
    <row r="150" spans="1:8">
      <c r="A150" s="243">
        <v>42196</v>
      </c>
      <c r="B150" s="244">
        <v>0.35416666666666669</v>
      </c>
      <c r="C150" s="230">
        <v>9</v>
      </c>
      <c r="D150" s="230" t="s">
        <v>542</v>
      </c>
      <c r="E150" s="230" t="s">
        <v>545</v>
      </c>
      <c r="F150" s="230" t="s">
        <v>302</v>
      </c>
      <c r="G150" s="230" t="s">
        <v>304</v>
      </c>
      <c r="H150" s="230" t="s">
        <v>90</v>
      </c>
    </row>
    <row r="151" spans="1:8">
      <c r="A151" s="243">
        <v>42196</v>
      </c>
      <c r="B151" s="244">
        <v>0.39930555555555558</v>
      </c>
      <c r="C151" s="230">
        <v>9</v>
      </c>
      <c r="D151" s="230" t="s">
        <v>541</v>
      </c>
      <c r="E151" s="230" t="s">
        <v>193</v>
      </c>
      <c r="F151" s="230" t="s">
        <v>306</v>
      </c>
      <c r="G151" s="230" t="s">
        <v>304</v>
      </c>
      <c r="H151" s="230" t="s">
        <v>90</v>
      </c>
    </row>
    <row r="152" spans="1:8">
      <c r="A152" s="243">
        <v>42196</v>
      </c>
      <c r="B152" s="244">
        <v>0.44444444444444442</v>
      </c>
      <c r="C152" s="230">
        <v>9</v>
      </c>
      <c r="D152" s="230" t="s">
        <v>437</v>
      </c>
      <c r="E152" s="230" t="s">
        <v>436</v>
      </c>
      <c r="F152" s="230" t="s">
        <v>302</v>
      </c>
      <c r="G152" s="230" t="s">
        <v>91</v>
      </c>
      <c r="H152" s="230" t="s">
        <v>90</v>
      </c>
    </row>
    <row r="153" spans="1:8">
      <c r="A153" s="243">
        <v>42196</v>
      </c>
      <c r="B153" s="244">
        <v>0.48958333333333331</v>
      </c>
      <c r="C153" s="230">
        <v>9</v>
      </c>
      <c r="D153" s="230" t="s">
        <v>434</v>
      </c>
      <c r="E153" s="230" t="s">
        <v>201</v>
      </c>
      <c r="F153" s="230" t="s">
        <v>304</v>
      </c>
      <c r="G153" s="230" t="s">
        <v>91</v>
      </c>
      <c r="H153" s="230" t="s">
        <v>90</v>
      </c>
    </row>
    <row r="154" spans="1:8">
      <c r="A154" s="243">
        <v>42196</v>
      </c>
      <c r="B154" s="244">
        <v>0.53472222222222221</v>
      </c>
      <c r="C154" s="230">
        <v>9</v>
      </c>
      <c r="D154" s="230" t="s">
        <v>544</v>
      </c>
      <c r="E154" s="230" t="s">
        <v>543</v>
      </c>
      <c r="F154" s="230" t="s">
        <v>304</v>
      </c>
      <c r="G154" s="230" t="s">
        <v>304</v>
      </c>
      <c r="H154" s="230" t="s">
        <v>90</v>
      </c>
    </row>
    <row r="155" spans="1:8">
      <c r="A155" s="243">
        <v>42196</v>
      </c>
      <c r="B155" s="244">
        <v>0.57986111111111105</v>
      </c>
      <c r="C155" s="230">
        <v>9</v>
      </c>
      <c r="D155" s="230" t="s">
        <v>192</v>
      </c>
      <c r="E155" s="230" t="s">
        <v>541</v>
      </c>
      <c r="F155" s="230" t="s">
        <v>305</v>
      </c>
      <c r="G155" s="230" t="s">
        <v>304</v>
      </c>
      <c r="H155" s="230" t="s">
        <v>90</v>
      </c>
    </row>
    <row r="156" spans="1:8">
      <c r="A156" s="243">
        <v>42196</v>
      </c>
      <c r="B156" s="244">
        <v>0.625</v>
      </c>
      <c r="C156" s="230">
        <v>9</v>
      </c>
      <c r="D156" s="230" t="s">
        <v>193</v>
      </c>
      <c r="E156" s="230" t="s">
        <v>194</v>
      </c>
      <c r="F156" s="230" t="s">
        <v>305</v>
      </c>
      <c r="G156" s="230" t="s">
        <v>304</v>
      </c>
      <c r="H156" s="230" t="s">
        <v>90</v>
      </c>
    </row>
    <row r="157" spans="1:8">
      <c r="A157" s="243">
        <v>42196</v>
      </c>
      <c r="B157" s="244">
        <v>0.67013888888888884</v>
      </c>
      <c r="C157" s="230">
        <v>9</v>
      </c>
      <c r="D157" s="230" t="s">
        <v>190</v>
      </c>
      <c r="E157" s="230" t="s">
        <v>545</v>
      </c>
      <c r="F157" s="230" t="s">
        <v>303</v>
      </c>
      <c r="G157" s="230" t="s">
        <v>304</v>
      </c>
      <c r="H157" s="230" t="s">
        <v>90</v>
      </c>
    </row>
    <row r="158" spans="1:8">
      <c r="A158" s="243">
        <v>42196</v>
      </c>
      <c r="B158" s="244">
        <v>0.71527777777777779</v>
      </c>
      <c r="C158" s="230">
        <v>9</v>
      </c>
      <c r="D158" s="230" t="s">
        <v>542</v>
      </c>
      <c r="E158" s="230" t="s">
        <v>544</v>
      </c>
      <c r="F158" s="230" t="s">
        <v>302</v>
      </c>
      <c r="G158" s="230" t="s">
        <v>304</v>
      </c>
      <c r="H158" s="230" t="s">
        <v>90</v>
      </c>
    </row>
    <row r="159" spans="1:8">
      <c r="A159" s="243">
        <v>42196</v>
      </c>
      <c r="B159" s="244">
        <v>0.76041666666666663</v>
      </c>
      <c r="C159" s="230">
        <v>9</v>
      </c>
      <c r="D159" s="230" t="s">
        <v>430</v>
      </c>
      <c r="E159" s="230" t="s">
        <v>436</v>
      </c>
      <c r="F159" s="230" t="s">
        <v>302</v>
      </c>
      <c r="G159" s="230" t="s">
        <v>91</v>
      </c>
      <c r="H159" s="230" t="s">
        <v>90</v>
      </c>
    </row>
    <row r="160" spans="1:8">
      <c r="A160" s="243">
        <v>42196</v>
      </c>
      <c r="B160" s="244">
        <v>0.80555555555555547</v>
      </c>
      <c r="C160" s="230">
        <v>9</v>
      </c>
      <c r="D160" s="230" t="s">
        <v>433</v>
      </c>
      <c r="E160" s="230" t="s">
        <v>201</v>
      </c>
      <c r="F160" s="230" t="s">
        <v>304</v>
      </c>
      <c r="G160" s="230" t="s">
        <v>91</v>
      </c>
      <c r="H160" s="230" t="s">
        <v>90</v>
      </c>
    </row>
    <row r="161" spans="1:8">
      <c r="A161" s="243">
        <v>42196</v>
      </c>
      <c r="B161" s="244">
        <v>0.35416666666666669</v>
      </c>
      <c r="C161" s="230">
        <v>10</v>
      </c>
      <c r="D161" s="230" t="s">
        <v>191</v>
      </c>
      <c r="E161" s="230" t="s">
        <v>190</v>
      </c>
      <c r="F161" s="230" t="s">
        <v>303</v>
      </c>
      <c r="G161" s="230" t="s">
        <v>304</v>
      </c>
      <c r="H161" s="230" t="s">
        <v>90</v>
      </c>
    </row>
    <row r="162" spans="1:8">
      <c r="A162" s="243">
        <v>42196</v>
      </c>
      <c r="B162" s="244">
        <v>0.39930555555555558</v>
      </c>
      <c r="C162" s="230">
        <v>10</v>
      </c>
      <c r="D162" s="230" t="s">
        <v>194</v>
      </c>
      <c r="E162" s="230" t="s">
        <v>192</v>
      </c>
      <c r="F162" s="230" t="s">
        <v>306</v>
      </c>
      <c r="G162" s="230" t="s">
        <v>304</v>
      </c>
      <c r="H162" s="230" t="s">
        <v>90</v>
      </c>
    </row>
    <row r="163" spans="1:8">
      <c r="A163" s="243">
        <v>42196</v>
      </c>
      <c r="B163" s="244">
        <v>0.44444444444444442</v>
      </c>
      <c r="C163" s="230">
        <v>10</v>
      </c>
      <c r="D163" s="230" t="s">
        <v>432</v>
      </c>
      <c r="E163" s="230" t="s">
        <v>430</v>
      </c>
      <c r="F163" s="230" t="s">
        <v>302</v>
      </c>
      <c r="G163" s="230" t="s">
        <v>91</v>
      </c>
      <c r="H163" s="230" t="s">
        <v>90</v>
      </c>
    </row>
    <row r="164" spans="1:8">
      <c r="A164" s="243">
        <v>42196</v>
      </c>
      <c r="B164" s="244">
        <v>0.48958333333333331</v>
      </c>
      <c r="C164" s="230">
        <v>10</v>
      </c>
      <c r="D164" s="230" t="s">
        <v>202</v>
      </c>
      <c r="E164" s="230" t="s">
        <v>433</v>
      </c>
      <c r="F164" s="230" t="s">
        <v>304</v>
      </c>
      <c r="G164" s="230" t="s">
        <v>91</v>
      </c>
      <c r="H164" s="230" t="s">
        <v>90</v>
      </c>
    </row>
    <row r="165" spans="1:8">
      <c r="A165" s="243">
        <v>42196</v>
      </c>
      <c r="B165" s="244">
        <v>0.53472222222222221</v>
      </c>
      <c r="C165" s="230">
        <v>10</v>
      </c>
      <c r="D165" s="230" t="s">
        <v>533</v>
      </c>
      <c r="E165" s="230" t="s">
        <v>535</v>
      </c>
      <c r="F165" s="230" t="s">
        <v>302</v>
      </c>
      <c r="G165" s="230" t="s">
        <v>304</v>
      </c>
      <c r="H165" s="230" t="s">
        <v>89</v>
      </c>
    </row>
    <row r="166" spans="1:8">
      <c r="A166" s="243">
        <v>42196</v>
      </c>
      <c r="B166" s="244">
        <v>0.57986111111111105</v>
      </c>
      <c r="C166" s="230">
        <v>10</v>
      </c>
      <c r="D166" s="230" t="s">
        <v>534</v>
      </c>
      <c r="E166" s="230" t="s">
        <v>536</v>
      </c>
      <c r="F166" s="230" t="s">
        <v>302</v>
      </c>
      <c r="G166" s="230" t="s">
        <v>304</v>
      </c>
      <c r="H166" s="230" t="s">
        <v>89</v>
      </c>
    </row>
    <row r="167" spans="1:8">
      <c r="A167" s="243">
        <v>42196</v>
      </c>
      <c r="B167" s="244">
        <v>0.625</v>
      </c>
      <c r="C167" s="230">
        <v>10</v>
      </c>
      <c r="D167" s="230" t="s">
        <v>427</v>
      </c>
      <c r="E167" s="230" t="s">
        <v>197</v>
      </c>
      <c r="F167" s="230" t="s">
        <v>302</v>
      </c>
      <c r="G167" s="230" t="s">
        <v>91</v>
      </c>
      <c r="H167" s="230" t="s">
        <v>89</v>
      </c>
    </row>
    <row r="168" spans="1:8">
      <c r="A168" s="243">
        <v>42196</v>
      </c>
      <c r="B168" s="244">
        <v>0.67013888888888884</v>
      </c>
      <c r="C168" s="230">
        <v>10</v>
      </c>
      <c r="D168" s="230" t="s">
        <v>425</v>
      </c>
      <c r="E168" s="230" t="s">
        <v>196</v>
      </c>
      <c r="F168" s="230" t="s">
        <v>302</v>
      </c>
      <c r="G168" s="230" t="s">
        <v>91</v>
      </c>
      <c r="H168" s="230" t="s">
        <v>89</v>
      </c>
    </row>
    <row r="169" spans="1:8">
      <c r="A169" s="243">
        <v>42196</v>
      </c>
      <c r="B169" s="244">
        <v>0.71527777777777779</v>
      </c>
      <c r="C169" s="230">
        <v>10</v>
      </c>
      <c r="D169" s="230" t="s">
        <v>543</v>
      </c>
      <c r="E169" s="230" t="s">
        <v>191</v>
      </c>
      <c r="F169" s="230" t="s">
        <v>304</v>
      </c>
      <c r="G169" s="230" t="s">
        <v>304</v>
      </c>
      <c r="H169" s="230" t="s">
        <v>90</v>
      </c>
    </row>
    <row r="170" spans="1:8">
      <c r="A170" s="243">
        <v>42196</v>
      </c>
      <c r="B170" s="244">
        <v>0.76041666666666663</v>
      </c>
      <c r="C170" s="230">
        <v>10</v>
      </c>
      <c r="D170" s="230" t="s">
        <v>437</v>
      </c>
      <c r="E170" s="230" t="s">
        <v>432</v>
      </c>
      <c r="F170" s="230" t="s">
        <v>302</v>
      </c>
      <c r="G170" s="230" t="s">
        <v>91</v>
      </c>
      <c r="H170" s="230" t="s">
        <v>90</v>
      </c>
    </row>
    <row r="171" spans="1:8">
      <c r="A171" s="243">
        <v>42196</v>
      </c>
      <c r="B171" s="244">
        <v>0.80555555555555547</v>
      </c>
      <c r="C171" s="230">
        <v>10</v>
      </c>
      <c r="D171" s="230" t="s">
        <v>434</v>
      </c>
      <c r="E171" s="230" t="s">
        <v>202</v>
      </c>
      <c r="F171" s="230" t="s">
        <v>304</v>
      </c>
      <c r="G171" s="230" t="s">
        <v>91</v>
      </c>
      <c r="H171" s="230" t="s">
        <v>90</v>
      </c>
    </row>
    <row r="172" spans="1:8">
      <c r="A172" s="243">
        <v>42196</v>
      </c>
      <c r="B172" s="244">
        <v>0.33333333333333331</v>
      </c>
      <c r="C172" s="230">
        <v>11</v>
      </c>
      <c r="D172" s="230" t="s">
        <v>407</v>
      </c>
      <c r="E172" s="230" t="s">
        <v>158</v>
      </c>
      <c r="F172" s="230" t="s">
        <v>304</v>
      </c>
      <c r="G172" s="230" t="s">
        <v>304</v>
      </c>
      <c r="H172" s="230" t="s">
        <v>99</v>
      </c>
    </row>
    <row r="173" spans="1:8">
      <c r="A173" s="243">
        <v>42196</v>
      </c>
      <c r="B173" s="244">
        <v>0.54166666666666663</v>
      </c>
      <c r="C173" s="230">
        <v>11</v>
      </c>
      <c r="D173" s="230" t="s">
        <v>343</v>
      </c>
      <c r="E173" s="230" t="s">
        <v>492</v>
      </c>
      <c r="F173" s="230" t="s">
        <v>302</v>
      </c>
      <c r="G173" s="230" t="s">
        <v>91</v>
      </c>
      <c r="H173" s="230" t="s">
        <v>100</v>
      </c>
    </row>
    <row r="174" spans="1:8">
      <c r="A174" s="243">
        <v>42196</v>
      </c>
      <c r="B174" s="244">
        <v>0.59375</v>
      </c>
      <c r="C174" s="230">
        <v>11</v>
      </c>
      <c r="D174" s="230" t="s">
        <v>407</v>
      </c>
      <c r="E174" s="230" t="s">
        <v>130</v>
      </c>
      <c r="F174" s="230" t="s">
        <v>303</v>
      </c>
      <c r="G174" s="230" t="s">
        <v>304</v>
      </c>
      <c r="H174" s="230" t="s">
        <v>99</v>
      </c>
    </row>
    <row r="175" spans="1:8">
      <c r="A175" s="243">
        <v>42196</v>
      </c>
      <c r="B175" s="244">
        <v>0.64583333333333337</v>
      </c>
      <c r="C175" s="230">
        <v>11</v>
      </c>
      <c r="D175" s="230" t="s">
        <v>419</v>
      </c>
      <c r="E175" s="230" t="s">
        <v>420</v>
      </c>
      <c r="F175" s="230" t="s">
        <v>302</v>
      </c>
      <c r="G175" s="230" t="s">
        <v>304</v>
      </c>
      <c r="H175" s="230" t="s">
        <v>101</v>
      </c>
    </row>
    <row r="176" spans="1:8">
      <c r="A176" s="243">
        <v>42196</v>
      </c>
      <c r="B176" s="244">
        <v>0.69791666666666663</v>
      </c>
      <c r="C176" s="230">
        <v>11</v>
      </c>
      <c r="D176" s="230" t="s">
        <v>421</v>
      </c>
      <c r="E176" s="230" t="s">
        <v>423</v>
      </c>
      <c r="F176" s="230" t="s">
        <v>304</v>
      </c>
      <c r="G176" s="230" t="s">
        <v>304</v>
      </c>
      <c r="H176" s="230" t="s">
        <v>101</v>
      </c>
    </row>
    <row r="177" spans="1:8">
      <c r="A177" s="243">
        <v>42196</v>
      </c>
      <c r="B177" s="244">
        <v>0.75</v>
      </c>
      <c r="C177" s="230">
        <v>11</v>
      </c>
      <c r="D177" s="230" t="s">
        <v>164</v>
      </c>
      <c r="E177" s="230" t="s">
        <v>334</v>
      </c>
      <c r="F177" s="230" t="s">
        <v>304</v>
      </c>
      <c r="G177" s="230" t="s">
        <v>91</v>
      </c>
      <c r="H177" s="230" t="s">
        <v>99</v>
      </c>
    </row>
    <row r="178" spans="1:8">
      <c r="A178" s="243">
        <v>42196</v>
      </c>
      <c r="B178" s="244">
        <v>0.80208333333333337</v>
      </c>
      <c r="C178" s="230">
        <v>11</v>
      </c>
      <c r="D178" s="230" t="s">
        <v>492</v>
      </c>
      <c r="E178" s="230" t="s">
        <v>174</v>
      </c>
      <c r="F178" s="230" t="s">
        <v>302</v>
      </c>
      <c r="G178" s="230" t="s">
        <v>91</v>
      </c>
      <c r="H178" s="230" t="s">
        <v>100</v>
      </c>
    </row>
    <row r="179" spans="1:8">
      <c r="A179" s="243">
        <v>42196</v>
      </c>
      <c r="B179" s="244">
        <v>0.85416666666666663</v>
      </c>
      <c r="C179" s="230">
        <v>11</v>
      </c>
      <c r="D179" s="230" t="s">
        <v>173</v>
      </c>
      <c r="E179" s="230" t="s">
        <v>343</v>
      </c>
      <c r="F179" s="230" t="s">
        <v>302</v>
      </c>
      <c r="G179" s="230" t="s">
        <v>91</v>
      </c>
      <c r="H179" s="230" t="s">
        <v>100</v>
      </c>
    </row>
    <row r="180" spans="1:8">
      <c r="A180" s="243">
        <v>42197</v>
      </c>
      <c r="B180" s="244">
        <v>0.33333333333333331</v>
      </c>
      <c r="C180" s="230">
        <v>1</v>
      </c>
      <c r="D180" s="230" t="s">
        <v>418</v>
      </c>
      <c r="E180" s="230" t="s">
        <v>423</v>
      </c>
      <c r="F180" s="230" t="s">
        <v>44</v>
      </c>
      <c r="G180" s="230" t="s">
        <v>304</v>
      </c>
      <c r="H180" s="230" t="s">
        <v>101</v>
      </c>
    </row>
    <row r="181" spans="1:8">
      <c r="A181" s="239">
        <v>42197</v>
      </c>
      <c r="B181" s="240">
        <v>0.38541666666666669</v>
      </c>
      <c r="C181" s="241">
        <v>1</v>
      </c>
      <c r="D181" s="241" t="s">
        <v>165</v>
      </c>
      <c r="E181" s="241" t="s">
        <v>421</v>
      </c>
      <c r="F181" s="241" t="s">
        <v>44</v>
      </c>
      <c r="G181" s="241" t="s">
        <v>304</v>
      </c>
      <c r="H181" s="241" t="s">
        <v>101</v>
      </c>
    </row>
    <row r="182" spans="1:8">
      <c r="A182" s="243">
        <v>42197</v>
      </c>
      <c r="B182" s="244">
        <v>0.46875</v>
      </c>
      <c r="C182" s="230">
        <v>1</v>
      </c>
      <c r="D182" s="230" t="s">
        <v>174</v>
      </c>
      <c r="E182" s="230" t="s">
        <v>343</v>
      </c>
      <c r="F182" s="230" t="s">
        <v>302</v>
      </c>
      <c r="G182" s="230" t="s">
        <v>91</v>
      </c>
      <c r="H182" s="230" t="s">
        <v>100</v>
      </c>
    </row>
    <row r="183" spans="1:8">
      <c r="A183" s="243">
        <v>42197</v>
      </c>
      <c r="B183" s="244">
        <v>0.52083333333333337</v>
      </c>
      <c r="C183" s="230">
        <v>1</v>
      </c>
      <c r="D183" s="230" t="s">
        <v>310</v>
      </c>
      <c r="E183" s="230" t="s">
        <v>145</v>
      </c>
      <c r="F183" s="230" t="s">
        <v>309</v>
      </c>
      <c r="G183" s="230" t="s">
        <v>304</v>
      </c>
      <c r="H183" s="230" t="s">
        <v>98</v>
      </c>
    </row>
    <row r="184" spans="1:8">
      <c r="A184" s="243">
        <v>42197</v>
      </c>
      <c r="B184" s="244">
        <v>0.33333333333333331</v>
      </c>
      <c r="C184" s="230">
        <v>2</v>
      </c>
      <c r="D184" s="230" t="s">
        <v>419</v>
      </c>
      <c r="E184" s="230" t="s">
        <v>424</v>
      </c>
      <c r="F184" s="230" t="s">
        <v>44</v>
      </c>
      <c r="G184" s="230" t="s">
        <v>304</v>
      </c>
      <c r="H184" s="230" t="s">
        <v>101</v>
      </c>
    </row>
    <row r="185" spans="1:8">
      <c r="A185" s="243">
        <v>42197</v>
      </c>
      <c r="B185" s="244">
        <v>0.38541666666666669</v>
      </c>
      <c r="C185" s="230">
        <v>2</v>
      </c>
      <c r="D185" s="230" t="s">
        <v>330</v>
      </c>
      <c r="E185" s="230" t="s">
        <v>161</v>
      </c>
      <c r="F185" s="230" t="s">
        <v>302</v>
      </c>
      <c r="G185" s="230" t="s">
        <v>91</v>
      </c>
      <c r="H185" s="230" t="s">
        <v>99</v>
      </c>
    </row>
    <row r="186" spans="1:8">
      <c r="A186" s="243">
        <v>42197</v>
      </c>
      <c r="B186" s="244">
        <v>0.4375</v>
      </c>
      <c r="C186" s="230">
        <v>2</v>
      </c>
      <c r="D186" s="230" t="s">
        <v>344</v>
      </c>
      <c r="E186" s="230" t="s">
        <v>176</v>
      </c>
      <c r="F186" s="230" t="s">
        <v>304</v>
      </c>
      <c r="G186" s="230" t="s">
        <v>91</v>
      </c>
      <c r="H186" s="230" t="s">
        <v>100</v>
      </c>
    </row>
    <row r="187" spans="1:8">
      <c r="A187" s="243">
        <v>42197</v>
      </c>
      <c r="B187" s="244">
        <v>0.48958333333333331</v>
      </c>
      <c r="C187" s="230">
        <v>2</v>
      </c>
      <c r="D187" s="230" t="s">
        <v>307</v>
      </c>
      <c r="E187" s="230" t="s">
        <v>146</v>
      </c>
      <c r="F187" s="230" t="s">
        <v>309</v>
      </c>
      <c r="G187" s="230" t="s">
        <v>304</v>
      </c>
      <c r="H187" s="230" t="s">
        <v>98</v>
      </c>
    </row>
    <row r="188" spans="1:8">
      <c r="A188" s="243">
        <v>42197</v>
      </c>
      <c r="B188" s="244">
        <v>0.55208333333333337</v>
      </c>
      <c r="C188" s="230">
        <v>2</v>
      </c>
      <c r="D188" s="230" t="s">
        <v>184</v>
      </c>
      <c r="E188" s="230" t="s">
        <v>185</v>
      </c>
      <c r="F188" s="230" t="s">
        <v>314</v>
      </c>
      <c r="G188" s="230" t="s">
        <v>304</v>
      </c>
      <c r="H188" s="230" t="s">
        <v>100</v>
      </c>
    </row>
    <row r="189" spans="1:8">
      <c r="A189" s="243">
        <v>42197</v>
      </c>
      <c r="B189" s="244">
        <v>0.61458333333333337</v>
      </c>
      <c r="C189" s="230">
        <v>2</v>
      </c>
      <c r="D189" s="230" t="s">
        <v>45</v>
      </c>
      <c r="E189" s="230" t="s">
        <v>46</v>
      </c>
      <c r="F189" s="230" t="s">
        <v>47</v>
      </c>
      <c r="G189" s="230" t="s">
        <v>91</v>
      </c>
      <c r="H189" s="230" t="s">
        <v>102</v>
      </c>
    </row>
    <row r="190" spans="1:8">
      <c r="A190" s="243">
        <v>42197</v>
      </c>
      <c r="B190" s="244">
        <v>0.67708333333333337</v>
      </c>
      <c r="C190" s="230">
        <v>2</v>
      </c>
      <c r="D190" s="230" t="s">
        <v>198</v>
      </c>
      <c r="E190" s="230" t="s">
        <v>199</v>
      </c>
      <c r="F190" s="230" t="s">
        <v>314</v>
      </c>
      <c r="G190" s="230" t="s">
        <v>91</v>
      </c>
      <c r="H190" s="230" t="s">
        <v>100</v>
      </c>
    </row>
    <row r="191" spans="1:8" s="241" customFormat="1">
      <c r="A191" s="239">
        <v>42197</v>
      </c>
      <c r="B191" s="240">
        <v>0.72916666666666663</v>
      </c>
      <c r="C191" s="241">
        <v>2</v>
      </c>
      <c r="D191" s="241" t="s">
        <v>312</v>
      </c>
      <c r="E191" s="241" t="s">
        <v>313</v>
      </c>
      <c r="F191" s="241" t="s">
        <v>314</v>
      </c>
      <c r="G191" s="241" t="s">
        <v>91</v>
      </c>
      <c r="H191" s="241" t="s">
        <v>99</v>
      </c>
    </row>
    <row r="192" spans="1:8">
      <c r="A192" s="243">
        <v>42197</v>
      </c>
      <c r="B192" s="244">
        <v>0.33333333333333331</v>
      </c>
      <c r="C192" s="230">
        <v>3</v>
      </c>
      <c r="D192" s="230" t="s">
        <v>417</v>
      </c>
      <c r="E192" s="230" t="s">
        <v>414</v>
      </c>
      <c r="F192" s="230" t="s">
        <v>302</v>
      </c>
      <c r="G192" s="230" t="s">
        <v>304</v>
      </c>
      <c r="H192" s="230" t="s">
        <v>100</v>
      </c>
    </row>
    <row r="193" spans="1:8">
      <c r="A193" s="243">
        <v>42197</v>
      </c>
      <c r="B193" s="244">
        <v>0.38541666666666669</v>
      </c>
      <c r="C193" s="230">
        <v>3</v>
      </c>
      <c r="D193" s="230" t="s">
        <v>130</v>
      </c>
      <c r="E193" s="230" t="s">
        <v>157</v>
      </c>
      <c r="F193" s="230" t="s">
        <v>302</v>
      </c>
      <c r="G193" s="230" t="s">
        <v>304</v>
      </c>
      <c r="H193" s="230" t="s">
        <v>99</v>
      </c>
    </row>
    <row r="194" spans="1:8">
      <c r="A194" s="243">
        <v>42197</v>
      </c>
      <c r="B194" s="244">
        <v>0.4375</v>
      </c>
      <c r="C194" s="230">
        <v>3</v>
      </c>
      <c r="D194" s="230" t="s">
        <v>175</v>
      </c>
      <c r="E194" s="230" t="s">
        <v>345</v>
      </c>
      <c r="F194" s="230" t="s">
        <v>304</v>
      </c>
      <c r="G194" s="230" t="s">
        <v>91</v>
      </c>
      <c r="H194" s="230" t="s">
        <v>100</v>
      </c>
    </row>
    <row r="195" spans="1:8">
      <c r="A195" s="243">
        <v>42197</v>
      </c>
      <c r="B195" s="244">
        <v>0.48958333333333331</v>
      </c>
      <c r="C195" s="230">
        <v>3</v>
      </c>
      <c r="D195" s="230" t="s">
        <v>310</v>
      </c>
      <c r="E195" s="230" t="s">
        <v>311</v>
      </c>
      <c r="F195" s="230" t="s">
        <v>183</v>
      </c>
      <c r="G195" s="230" t="s">
        <v>91</v>
      </c>
      <c r="H195" s="230" t="s">
        <v>98</v>
      </c>
    </row>
    <row r="196" spans="1:8">
      <c r="A196" s="243">
        <v>42197</v>
      </c>
      <c r="B196" s="244">
        <v>0.55208333333333337</v>
      </c>
      <c r="C196" s="230">
        <v>3</v>
      </c>
      <c r="D196" s="230" t="s">
        <v>307</v>
      </c>
      <c r="E196" s="230" t="s">
        <v>308</v>
      </c>
      <c r="F196" s="230" t="s">
        <v>309</v>
      </c>
      <c r="G196" s="230" t="s">
        <v>91</v>
      </c>
      <c r="H196" s="230" t="s">
        <v>99</v>
      </c>
    </row>
    <row r="197" spans="1:8">
      <c r="A197" s="243">
        <v>42197</v>
      </c>
      <c r="B197" s="244">
        <v>0.61458333333333337</v>
      </c>
      <c r="C197" s="230">
        <v>3</v>
      </c>
      <c r="D197" s="230" t="s">
        <v>45</v>
      </c>
      <c r="E197" s="230" t="s">
        <v>46</v>
      </c>
      <c r="F197" s="230" t="s">
        <v>314</v>
      </c>
      <c r="G197" s="230" t="s">
        <v>304</v>
      </c>
      <c r="H197" s="230" t="s">
        <v>102</v>
      </c>
    </row>
    <row r="198" spans="1:8">
      <c r="A198" s="243">
        <v>42197</v>
      </c>
      <c r="B198" s="244">
        <v>0.67708333333333337</v>
      </c>
      <c r="C198" s="230">
        <v>3</v>
      </c>
      <c r="D198" s="230" t="s">
        <v>312</v>
      </c>
      <c r="E198" s="230" t="s">
        <v>313</v>
      </c>
      <c r="F198" s="230" t="s">
        <v>314</v>
      </c>
      <c r="G198" s="230" t="s">
        <v>91</v>
      </c>
      <c r="H198" s="230" t="s">
        <v>98</v>
      </c>
    </row>
    <row r="199" spans="1:8">
      <c r="A199" s="243">
        <v>42197</v>
      </c>
      <c r="B199" s="244">
        <v>0.33333333333333331</v>
      </c>
      <c r="C199" s="230">
        <v>4</v>
      </c>
      <c r="D199" s="230" t="s">
        <v>415</v>
      </c>
      <c r="E199" s="230" t="s">
        <v>172</v>
      </c>
      <c r="F199" s="230" t="s">
        <v>302</v>
      </c>
      <c r="G199" s="230" t="s">
        <v>304</v>
      </c>
      <c r="H199" s="230" t="s">
        <v>100</v>
      </c>
    </row>
    <row r="200" spans="1:8">
      <c r="A200" s="243">
        <v>42197</v>
      </c>
      <c r="B200" s="244">
        <v>0.38541666666666669</v>
      </c>
      <c r="C200" s="230">
        <v>4</v>
      </c>
      <c r="D200" s="230" t="s">
        <v>177</v>
      </c>
      <c r="E200" s="230" t="s">
        <v>351</v>
      </c>
      <c r="F200" s="230" t="s">
        <v>303</v>
      </c>
      <c r="G200" s="230" t="s">
        <v>91</v>
      </c>
      <c r="H200" s="251" t="s">
        <v>101</v>
      </c>
    </row>
    <row r="201" spans="1:8">
      <c r="A201" s="243">
        <v>42197</v>
      </c>
      <c r="B201" s="244">
        <v>0.4375</v>
      </c>
      <c r="C201" s="230">
        <v>4</v>
      </c>
      <c r="D201" s="230" t="s">
        <v>348</v>
      </c>
      <c r="E201" s="230" t="s">
        <v>352</v>
      </c>
      <c r="F201" s="230" t="s">
        <v>303</v>
      </c>
      <c r="G201" s="230" t="s">
        <v>91</v>
      </c>
      <c r="H201" s="251" t="s">
        <v>101</v>
      </c>
    </row>
    <row r="202" spans="1:8">
      <c r="A202" s="243">
        <v>42197</v>
      </c>
      <c r="B202" s="244">
        <v>0.48958333333333331</v>
      </c>
      <c r="C202" s="230">
        <v>4</v>
      </c>
      <c r="D202" s="230" t="s">
        <v>307</v>
      </c>
      <c r="E202" s="230" t="s">
        <v>37</v>
      </c>
      <c r="F202" s="230" t="s">
        <v>38</v>
      </c>
      <c r="G202" s="230" t="s">
        <v>91</v>
      </c>
      <c r="H202" s="230" t="s">
        <v>98</v>
      </c>
    </row>
    <row r="203" spans="1:8">
      <c r="A203" s="243">
        <v>42197</v>
      </c>
      <c r="B203" s="244">
        <v>0.55208333333333337</v>
      </c>
      <c r="C203" s="230">
        <v>4</v>
      </c>
      <c r="D203" s="230" t="s">
        <v>310</v>
      </c>
      <c r="E203" s="230" t="s">
        <v>311</v>
      </c>
      <c r="F203" s="230" t="s">
        <v>309</v>
      </c>
      <c r="G203" s="230" t="s">
        <v>91</v>
      </c>
      <c r="H203" s="230" t="s">
        <v>99</v>
      </c>
    </row>
    <row r="204" spans="1:8">
      <c r="A204" s="243">
        <v>42197</v>
      </c>
      <c r="B204" s="244">
        <v>0.61458333333333337</v>
      </c>
      <c r="C204" s="230">
        <v>4</v>
      </c>
      <c r="D204" s="230" t="s">
        <v>48</v>
      </c>
      <c r="E204" s="230" t="s">
        <v>49</v>
      </c>
      <c r="F204" s="230" t="s">
        <v>314</v>
      </c>
      <c r="G204" s="230" t="s">
        <v>304</v>
      </c>
      <c r="H204" s="230" t="s">
        <v>103</v>
      </c>
    </row>
    <row r="205" spans="1:8">
      <c r="A205" s="243">
        <v>42197</v>
      </c>
      <c r="B205" s="244">
        <v>0.67708333333333337</v>
      </c>
      <c r="C205" s="230">
        <v>4</v>
      </c>
      <c r="D205" s="230" t="s">
        <v>312</v>
      </c>
      <c r="E205" s="230" t="s">
        <v>313</v>
      </c>
      <c r="F205" s="230" t="s">
        <v>314</v>
      </c>
      <c r="G205" s="230" t="s">
        <v>304</v>
      </c>
      <c r="H205" s="230" t="s">
        <v>98</v>
      </c>
    </row>
    <row r="206" spans="1:8">
      <c r="A206" s="243">
        <v>42197</v>
      </c>
      <c r="B206" s="244">
        <v>0.34375</v>
      </c>
      <c r="C206" s="230">
        <v>5</v>
      </c>
      <c r="D206" s="230" t="s">
        <v>448</v>
      </c>
      <c r="E206" s="230" t="s">
        <v>449</v>
      </c>
      <c r="F206" s="230" t="s">
        <v>302</v>
      </c>
      <c r="G206" s="230" t="s">
        <v>91</v>
      </c>
      <c r="H206" s="230" t="s">
        <v>97</v>
      </c>
    </row>
    <row r="207" spans="1:8">
      <c r="A207" s="243">
        <v>42197</v>
      </c>
      <c r="B207" s="244">
        <v>0.39583333333333331</v>
      </c>
      <c r="C207" s="230">
        <v>5</v>
      </c>
      <c r="D207" s="230" t="s">
        <v>450</v>
      </c>
      <c r="E207" s="230" t="s">
        <v>451</v>
      </c>
      <c r="F207" s="230" t="s">
        <v>304</v>
      </c>
      <c r="G207" s="230" t="s">
        <v>91</v>
      </c>
      <c r="H207" s="230" t="s">
        <v>97</v>
      </c>
    </row>
    <row r="208" spans="1:8">
      <c r="A208" s="243">
        <v>42197</v>
      </c>
      <c r="B208" s="244">
        <v>0.44791666666666669</v>
      </c>
      <c r="C208" s="230">
        <v>5</v>
      </c>
      <c r="D208" s="230" t="s">
        <v>562</v>
      </c>
      <c r="E208" s="230" t="s">
        <v>566</v>
      </c>
      <c r="F208" s="230" t="s">
        <v>302</v>
      </c>
      <c r="G208" s="230" t="s">
        <v>304</v>
      </c>
      <c r="H208" s="230" t="s">
        <v>97</v>
      </c>
    </row>
    <row r="209" spans="1:8">
      <c r="A209" s="243">
        <v>42197</v>
      </c>
      <c r="B209" s="244">
        <v>0.5</v>
      </c>
      <c r="C209" s="230">
        <v>5</v>
      </c>
      <c r="D209" s="230" t="s">
        <v>563</v>
      </c>
      <c r="E209" s="230" t="s">
        <v>565</v>
      </c>
      <c r="F209" s="230" t="s">
        <v>302</v>
      </c>
      <c r="G209" s="230" t="s">
        <v>304</v>
      </c>
      <c r="H209" s="230" t="s">
        <v>97</v>
      </c>
    </row>
    <row r="210" spans="1:8">
      <c r="A210" s="243">
        <v>42197</v>
      </c>
      <c r="B210" s="244">
        <v>0.55208333333333337</v>
      </c>
      <c r="C210" s="230">
        <v>5</v>
      </c>
      <c r="D210" s="230" t="s">
        <v>198</v>
      </c>
      <c r="E210" s="230" t="s">
        <v>199</v>
      </c>
      <c r="F210" s="230" t="s">
        <v>314</v>
      </c>
      <c r="G210" s="230" t="s">
        <v>91</v>
      </c>
      <c r="H210" s="230" t="s">
        <v>97</v>
      </c>
    </row>
    <row r="211" spans="1:8">
      <c r="A211" s="243">
        <v>42197</v>
      </c>
      <c r="B211" s="244">
        <v>0.65625</v>
      </c>
      <c r="C211" s="230">
        <v>5</v>
      </c>
      <c r="D211" s="230" t="s">
        <v>198</v>
      </c>
      <c r="E211" s="230" t="s">
        <v>199</v>
      </c>
      <c r="F211" s="230" t="s">
        <v>314</v>
      </c>
      <c r="G211" s="230" t="s">
        <v>304</v>
      </c>
      <c r="H211" s="230" t="s">
        <v>97</v>
      </c>
    </row>
    <row r="212" spans="1:8">
      <c r="A212" s="243">
        <v>42197</v>
      </c>
      <c r="B212" s="244">
        <v>0.34375</v>
      </c>
      <c r="C212" s="230">
        <v>6</v>
      </c>
      <c r="D212" s="230" t="s">
        <v>142</v>
      </c>
      <c r="E212" s="230" t="s">
        <v>141</v>
      </c>
      <c r="F212" s="230" t="s">
        <v>302</v>
      </c>
      <c r="G212" s="230" t="s">
        <v>91</v>
      </c>
      <c r="H212" s="230" t="s">
        <v>97</v>
      </c>
    </row>
    <row r="213" spans="1:8">
      <c r="A213" s="243">
        <v>42197</v>
      </c>
      <c r="B213" s="244">
        <v>0.39583333333333331</v>
      </c>
      <c r="C213" s="230">
        <v>6</v>
      </c>
      <c r="D213" s="230" t="s">
        <v>139</v>
      </c>
      <c r="E213" s="230" t="s">
        <v>140</v>
      </c>
      <c r="F213" s="230" t="s">
        <v>304</v>
      </c>
      <c r="G213" s="230" t="s">
        <v>91</v>
      </c>
      <c r="H213" s="230" t="s">
        <v>97</v>
      </c>
    </row>
    <row r="214" spans="1:8">
      <c r="A214" s="243">
        <v>42197</v>
      </c>
      <c r="B214" s="244">
        <v>0.44791666666666669</v>
      </c>
      <c r="C214" s="230">
        <v>6</v>
      </c>
      <c r="D214" s="230" t="s">
        <v>551</v>
      </c>
      <c r="E214" s="230" t="s">
        <v>553</v>
      </c>
      <c r="F214" s="230" t="s">
        <v>92</v>
      </c>
      <c r="G214" s="230" t="s">
        <v>304</v>
      </c>
      <c r="H214" s="230" t="s">
        <v>94</v>
      </c>
    </row>
    <row r="215" spans="1:8">
      <c r="A215" s="243">
        <v>42197</v>
      </c>
      <c r="B215" s="244">
        <v>0.5</v>
      </c>
      <c r="C215" s="230">
        <v>6</v>
      </c>
      <c r="D215" s="230" t="s">
        <v>137</v>
      </c>
      <c r="E215" s="230" t="s">
        <v>138</v>
      </c>
      <c r="F215" s="230" t="s">
        <v>304</v>
      </c>
      <c r="G215" s="230" t="s">
        <v>304</v>
      </c>
      <c r="H215" s="230" t="s">
        <v>97</v>
      </c>
    </row>
    <row r="216" spans="1:8">
      <c r="A216" s="243">
        <v>42197</v>
      </c>
      <c r="B216" s="244">
        <v>0.60416666666666663</v>
      </c>
      <c r="C216" s="230">
        <v>6</v>
      </c>
      <c r="D216" s="230" t="s">
        <v>198</v>
      </c>
      <c r="E216" s="230" t="s">
        <v>199</v>
      </c>
      <c r="F216" s="230" t="s">
        <v>93</v>
      </c>
      <c r="G216" s="230" t="s">
        <v>304</v>
      </c>
      <c r="H216" s="230" t="s">
        <v>94</v>
      </c>
    </row>
    <row r="217" spans="1:8">
      <c r="A217" s="243">
        <v>42197</v>
      </c>
      <c r="B217" s="244">
        <v>0.33333333333333331</v>
      </c>
      <c r="C217" s="230">
        <v>7</v>
      </c>
      <c r="D217" s="230" t="s">
        <v>549</v>
      </c>
      <c r="E217" s="230" t="s">
        <v>135</v>
      </c>
      <c r="F217" s="230" t="s">
        <v>95</v>
      </c>
      <c r="G217" s="230" t="s">
        <v>304</v>
      </c>
      <c r="H217" s="230" t="s">
        <v>94</v>
      </c>
    </row>
    <row r="218" spans="1:8">
      <c r="A218" s="243">
        <v>42197</v>
      </c>
      <c r="B218" s="244">
        <v>0.38541666666666669</v>
      </c>
      <c r="C218" s="230">
        <v>7</v>
      </c>
      <c r="D218" s="230" t="s">
        <v>552</v>
      </c>
      <c r="E218" s="230" t="s">
        <v>557</v>
      </c>
      <c r="F218" s="230" t="s">
        <v>95</v>
      </c>
      <c r="G218" s="230" t="s">
        <v>304</v>
      </c>
      <c r="H218" s="230" t="s">
        <v>94</v>
      </c>
    </row>
    <row r="219" spans="1:8">
      <c r="A219" s="243">
        <v>42197</v>
      </c>
      <c r="B219" s="244">
        <v>0.4375</v>
      </c>
      <c r="C219" s="230">
        <v>7</v>
      </c>
      <c r="D219" s="230" t="s">
        <v>132</v>
      </c>
      <c r="E219" s="230" t="s">
        <v>548</v>
      </c>
      <c r="F219" s="230" t="s">
        <v>92</v>
      </c>
      <c r="G219" s="230" t="s">
        <v>304</v>
      </c>
      <c r="H219" s="230" t="s">
        <v>94</v>
      </c>
    </row>
    <row r="220" spans="1:8">
      <c r="A220" s="243">
        <v>42197</v>
      </c>
      <c r="B220" s="244">
        <v>0.48958333333333331</v>
      </c>
      <c r="C220" s="230">
        <v>7</v>
      </c>
      <c r="D220" s="230" t="s">
        <v>564</v>
      </c>
      <c r="E220" s="230" t="s">
        <v>567</v>
      </c>
      <c r="F220" s="230" t="s">
        <v>304</v>
      </c>
      <c r="G220" s="230" t="s">
        <v>304</v>
      </c>
      <c r="H220" s="230" t="s">
        <v>97</v>
      </c>
    </row>
    <row r="221" spans="1:8">
      <c r="A221" s="243">
        <v>42197</v>
      </c>
      <c r="B221" s="244">
        <v>0.54166666666666663</v>
      </c>
      <c r="C221" s="230">
        <v>7</v>
      </c>
      <c r="D221" s="230" t="s">
        <v>307</v>
      </c>
      <c r="E221" s="230" t="s">
        <v>308</v>
      </c>
      <c r="F221" s="230" t="s">
        <v>309</v>
      </c>
      <c r="G221" s="230" t="s">
        <v>91</v>
      </c>
      <c r="H221" s="230" t="s">
        <v>94</v>
      </c>
    </row>
    <row r="222" spans="1:8">
      <c r="A222" s="243">
        <v>42197</v>
      </c>
      <c r="B222" s="244">
        <v>0.60416666666666663</v>
      </c>
      <c r="C222" s="230">
        <v>7</v>
      </c>
      <c r="D222" s="230" t="s">
        <v>198</v>
      </c>
      <c r="E222" s="230" t="s">
        <v>199</v>
      </c>
      <c r="F222" s="230" t="s">
        <v>96</v>
      </c>
      <c r="G222" s="230" t="s">
        <v>304</v>
      </c>
      <c r="H222" s="230" t="s">
        <v>94</v>
      </c>
    </row>
    <row r="223" spans="1:8">
      <c r="A223" s="243">
        <v>42197</v>
      </c>
      <c r="B223" s="244">
        <v>0.6875</v>
      </c>
      <c r="C223" s="230">
        <v>7</v>
      </c>
      <c r="D223" s="230" t="s">
        <v>312</v>
      </c>
      <c r="E223" s="230" t="s">
        <v>313</v>
      </c>
      <c r="F223" s="230" t="s">
        <v>314</v>
      </c>
      <c r="G223" s="230" t="s">
        <v>91</v>
      </c>
      <c r="H223" s="230" t="s">
        <v>94</v>
      </c>
    </row>
    <row r="224" spans="1:8">
      <c r="A224" s="243">
        <v>42197</v>
      </c>
      <c r="B224" s="244">
        <v>0.34375</v>
      </c>
      <c r="C224" s="230">
        <v>8</v>
      </c>
      <c r="D224" s="230" t="s">
        <v>130</v>
      </c>
      <c r="E224" s="230" t="s">
        <v>447</v>
      </c>
      <c r="F224" s="230" t="s">
        <v>304</v>
      </c>
      <c r="G224" s="230" t="s">
        <v>91</v>
      </c>
      <c r="H224" s="230" t="s">
        <v>94</v>
      </c>
    </row>
    <row r="225" spans="1:8">
      <c r="A225" s="243">
        <v>42197</v>
      </c>
      <c r="B225" s="244">
        <v>0.39583333333333331</v>
      </c>
      <c r="C225" s="230">
        <v>8</v>
      </c>
      <c r="D225" s="230" t="s">
        <v>134</v>
      </c>
      <c r="E225" s="230" t="s">
        <v>556</v>
      </c>
      <c r="F225" s="230" t="s">
        <v>95</v>
      </c>
      <c r="G225" s="230" t="s">
        <v>304</v>
      </c>
      <c r="H225" s="230" t="s">
        <v>94</v>
      </c>
    </row>
    <row r="226" spans="1:8">
      <c r="A226" s="243">
        <v>42197</v>
      </c>
      <c r="B226" s="244">
        <v>0.44791666666666669</v>
      </c>
      <c r="C226" s="230">
        <v>8</v>
      </c>
      <c r="D226" s="230" t="s">
        <v>555</v>
      </c>
      <c r="E226" s="230" t="s">
        <v>136</v>
      </c>
      <c r="F226" s="230" t="s">
        <v>95</v>
      </c>
      <c r="G226" s="230" t="s">
        <v>304</v>
      </c>
      <c r="H226" s="230" t="s">
        <v>94</v>
      </c>
    </row>
    <row r="227" spans="1:8">
      <c r="A227" s="243">
        <v>42197</v>
      </c>
      <c r="B227" s="244">
        <v>0.52083333333333337</v>
      </c>
      <c r="C227" s="230">
        <v>8</v>
      </c>
      <c r="D227" s="230" t="s">
        <v>310</v>
      </c>
      <c r="E227" s="230" t="s">
        <v>311</v>
      </c>
      <c r="F227" s="230" t="s">
        <v>309</v>
      </c>
      <c r="G227" s="230" t="s">
        <v>91</v>
      </c>
      <c r="H227" s="230" t="s">
        <v>94</v>
      </c>
    </row>
    <row r="228" spans="1:8">
      <c r="A228" s="243">
        <v>42197</v>
      </c>
      <c r="B228" s="244">
        <v>0.35416666666666669</v>
      </c>
      <c r="C228" s="230">
        <v>9</v>
      </c>
      <c r="D228" s="230" t="s">
        <v>192</v>
      </c>
      <c r="E228" s="230" t="s">
        <v>193</v>
      </c>
      <c r="F228" s="230" t="s">
        <v>306</v>
      </c>
      <c r="G228" s="230" t="s">
        <v>304</v>
      </c>
      <c r="H228" s="230" t="s">
        <v>90</v>
      </c>
    </row>
    <row r="229" spans="1:8">
      <c r="A229" s="243">
        <v>42197</v>
      </c>
      <c r="B229" s="244">
        <v>0.39930555555555558</v>
      </c>
      <c r="C229" s="230">
        <v>9</v>
      </c>
      <c r="D229" s="230" t="s">
        <v>536</v>
      </c>
      <c r="E229" s="230" t="s">
        <v>533</v>
      </c>
      <c r="F229" s="230" t="s">
        <v>302</v>
      </c>
      <c r="G229" s="230" t="s">
        <v>304</v>
      </c>
      <c r="H229" s="230" t="s">
        <v>89</v>
      </c>
    </row>
    <row r="230" spans="1:8">
      <c r="A230" s="243">
        <v>42197</v>
      </c>
      <c r="B230" s="244">
        <v>0.44444444444444442</v>
      </c>
      <c r="C230" s="230">
        <v>9</v>
      </c>
      <c r="D230" s="230" t="s">
        <v>197</v>
      </c>
      <c r="E230" s="230" t="s">
        <v>425</v>
      </c>
      <c r="F230" s="230" t="s">
        <v>302</v>
      </c>
      <c r="G230" s="230" t="s">
        <v>91</v>
      </c>
      <c r="H230" s="230" t="s">
        <v>89</v>
      </c>
    </row>
    <row r="231" spans="1:8">
      <c r="A231" s="243">
        <v>42197</v>
      </c>
      <c r="B231" s="244">
        <v>0.48958333333333331</v>
      </c>
      <c r="C231" s="230">
        <v>9</v>
      </c>
      <c r="D231" s="230" t="s">
        <v>198</v>
      </c>
      <c r="E231" s="230" t="s">
        <v>199</v>
      </c>
      <c r="F231" s="230" t="s">
        <v>314</v>
      </c>
      <c r="G231" s="230" t="s">
        <v>91</v>
      </c>
      <c r="H231" s="230" t="s">
        <v>90</v>
      </c>
    </row>
    <row r="232" spans="1:8">
      <c r="A232" s="243">
        <v>42197</v>
      </c>
      <c r="B232" s="244">
        <v>0.54513888888888895</v>
      </c>
      <c r="C232" s="230">
        <v>9</v>
      </c>
      <c r="D232" s="230" t="s">
        <v>307</v>
      </c>
      <c r="E232" s="230" t="s">
        <v>308</v>
      </c>
      <c r="F232" s="230" t="s">
        <v>309</v>
      </c>
      <c r="G232" s="230" t="s">
        <v>304</v>
      </c>
      <c r="H232" s="230" t="s">
        <v>90</v>
      </c>
    </row>
    <row r="233" spans="1:8">
      <c r="A233" s="243">
        <v>42197</v>
      </c>
      <c r="B233" s="244">
        <v>0.61458333333333337</v>
      </c>
      <c r="C233" s="230">
        <v>9</v>
      </c>
      <c r="D233" s="230" t="s">
        <v>184</v>
      </c>
      <c r="E233" s="230" t="s">
        <v>185</v>
      </c>
      <c r="F233" s="230" t="s">
        <v>314</v>
      </c>
      <c r="G233" s="230" t="s">
        <v>91</v>
      </c>
      <c r="H233" s="230" t="s">
        <v>89</v>
      </c>
    </row>
    <row r="234" spans="1:8">
      <c r="A234" s="243">
        <v>42197</v>
      </c>
      <c r="B234" s="244">
        <v>0.67708333333333337</v>
      </c>
      <c r="C234" s="230">
        <v>9</v>
      </c>
      <c r="D234" s="230" t="s">
        <v>312</v>
      </c>
      <c r="E234" s="230" t="s">
        <v>313</v>
      </c>
      <c r="F234" s="230" t="s">
        <v>314</v>
      </c>
      <c r="G234" s="230" t="s">
        <v>304</v>
      </c>
      <c r="H234" s="230" t="s">
        <v>90</v>
      </c>
    </row>
    <row r="235" spans="1:8">
      <c r="A235" s="243">
        <v>42197</v>
      </c>
      <c r="B235" s="244">
        <v>0.39930555555555558</v>
      </c>
      <c r="C235" s="230">
        <v>10</v>
      </c>
      <c r="D235" s="230" t="s">
        <v>534</v>
      </c>
      <c r="E235" s="230" t="s">
        <v>535</v>
      </c>
      <c r="F235" s="230" t="s">
        <v>302</v>
      </c>
      <c r="G235" s="230" t="s">
        <v>304</v>
      </c>
      <c r="H235" s="230" t="s">
        <v>89</v>
      </c>
    </row>
    <row r="236" spans="1:8">
      <c r="A236" s="243">
        <v>42197</v>
      </c>
      <c r="B236" s="244">
        <v>0.44444444444444442</v>
      </c>
      <c r="C236" s="230">
        <v>10</v>
      </c>
      <c r="D236" s="230" t="s">
        <v>427</v>
      </c>
      <c r="E236" s="230" t="s">
        <v>196</v>
      </c>
      <c r="F236" s="230" t="s">
        <v>302</v>
      </c>
      <c r="G236" s="230" t="s">
        <v>91</v>
      </c>
      <c r="H236" s="230" t="s">
        <v>89</v>
      </c>
    </row>
    <row r="237" spans="1:8">
      <c r="A237" s="243">
        <v>42197</v>
      </c>
      <c r="B237" s="244">
        <v>0.54513888888888895</v>
      </c>
      <c r="C237" s="230">
        <v>10</v>
      </c>
      <c r="D237" s="230" t="s">
        <v>310</v>
      </c>
      <c r="E237" s="230" t="s">
        <v>311</v>
      </c>
      <c r="F237" s="230" t="s">
        <v>309</v>
      </c>
      <c r="G237" s="230" t="s">
        <v>304</v>
      </c>
      <c r="H237" s="230" t="s">
        <v>90</v>
      </c>
    </row>
    <row r="238" spans="1:8">
      <c r="A238" s="243">
        <v>42197</v>
      </c>
      <c r="B238" s="244">
        <v>0.61458333333333337</v>
      </c>
      <c r="C238" s="230">
        <v>10</v>
      </c>
      <c r="D238" s="230" t="s">
        <v>184</v>
      </c>
      <c r="E238" s="230" t="s">
        <v>185</v>
      </c>
      <c r="F238" s="230" t="s">
        <v>314</v>
      </c>
      <c r="G238" s="230" t="s">
        <v>304</v>
      </c>
      <c r="H238" s="230" t="s">
        <v>89</v>
      </c>
    </row>
    <row r="239" spans="1:8">
      <c r="A239" s="243">
        <v>42197</v>
      </c>
      <c r="B239" s="244">
        <v>0.33333333333333331</v>
      </c>
      <c r="C239" s="230">
        <v>11</v>
      </c>
      <c r="D239" s="230" t="s">
        <v>420</v>
      </c>
      <c r="E239" s="230" t="s">
        <v>166</v>
      </c>
      <c r="F239" s="230" t="s">
        <v>44</v>
      </c>
      <c r="G239" s="230" t="s">
        <v>304</v>
      </c>
      <c r="H239" s="230" t="s">
        <v>101</v>
      </c>
    </row>
    <row r="240" spans="1:8">
      <c r="A240" s="243">
        <v>42197</v>
      </c>
      <c r="B240" s="244">
        <v>0.38541666666666669</v>
      </c>
      <c r="C240" s="230">
        <v>11</v>
      </c>
      <c r="D240" s="230" t="s">
        <v>347</v>
      </c>
      <c r="E240" s="230" t="s">
        <v>350</v>
      </c>
      <c r="F240" s="230" t="s">
        <v>303</v>
      </c>
      <c r="G240" s="230" t="s">
        <v>91</v>
      </c>
      <c r="H240" s="251" t="s">
        <v>101</v>
      </c>
    </row>
    <row r="241" spans="1:8">
      <c r="A241" s="243">
        <v>42197</v>
      </c>
      <c r="B241" s="244">
        <v>0.4375</v>
      </c>
      <c r="C241" s="230">
        <v>11</v>
      </c>
      <c r="D241" s="230" t="s">
        <v>349</v>
      </c>
      <c r="E241" s="230" t="s">
        <v>178</v>
      </c>
      <c r="F241" s="230" t="s">
        <v>303</v>
      </c>
      <c r="G241" s="230" t="s">
        <v>91</v>
      </c>
      <c r="H241" s="251" t="s">
        <v>101</v>
      </c>
    </row>
    <row r="242" spans="1:8">
      <c r="A242" s="243">
        <v>42197</v>
      </c>
      <c r="B242" s="244">
        <v>0.48958333333333331</v>
      </c>
      <c r="C242" s="230">
        <v>11</v>
      </c>
      <c r="D242" s="230" t="s">
        <v>307</v>
      </c>
      <c r="E242" s="230" t="s">
        <v>308</v>
      </c>
      <c r="F242" s="230" t="s">
        <v>309</v>
      </c>
      <c r="G242" s="230" t="s">
        <v>304</v>
      </c>
      <c r="H242" s="230" t="s">
        <v>99</v>
      </c>
    </row>
    <row r="243" spans="1:8">
      <c r="A243" s="243">
        <v>42197</v>
      </c>
      <c r="B243" s="244">
        <v>0.55208333333333337</v>
      </c>
      <c r="C243" s="230">
        <v>11</v>
      </c>
      <c r="D243" s="230" t="s">
        <v>310</v>
      </c>
      <c r="E243" s="230" t="s">
        <v>311</v>
      </c>
      <c r="F243" s="230" t="s">
        <v>309</v>
      </c>
      <c r="G243" s="230" t="s">
        <v>304</v>
      </c>
      <c r="H243" s="230" t="s">
        <v>99</v>
      </c>
    </row>
    <row r="244" spans="1:8">
      <c r="A244" s="243">
        <v>42197</v>
      </c>
      <c r="B244" s="244">
        <v>0.61458333333333337</v>
      </c>
      <c r="C244" s="230">
        <v>11</v>
      </c>
      <c r="D244" s="230" t="s">
        <v>48</v>
      </c>
      <c r="E244" s="230" t="s">
        <v>49</v>
      </c>
      <c r="F244" s="230" t="s">
        <v>52</v>
      </c>
      <c r="G244" s="230" t="s">
        <v>91</v>
      </c>
      <c r="H244" s="230" t="s">
        <v>103</v>
      </c>
    </row>
    <row r="245" spans="1:8">
      <c r="A245" s="243">
        <v>42197</v>
      </c>
      <c r="B245" s="244">
        <v>0.69791666666666663</v>
      </c>
      <c r="C245" s="230">
        <v>11</v>
      </c>
      <c r="D245" s="230" t="s">
        <v>312</v>
      </c>
      <c r="E245" s="230" t="s">
        <v>313</v>
      </c>
      <c r="F245" s="230" t="s">
        <v>314</v>
      </c>
      <c r="G245" s="230" t="s">
        <v>304</v>
      </c>
      <c r="H245" s="230" t="s">
        <v>99</v>
      </c>
    </row>
  </sheetData>
  <sortState ref="A2:H253">
    <sortCondition ref="A2:A253"/>
    <sortCondition ref="C2:C253"/>
    <sortCondition ref="B2:B253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topLeftCell="A218" workbookViewId="0">
      <selection activeCell="I241" sqref="I241"/>
    </sheetView>
  </sheetViews>
  <sheetFormatPr defaultColWidth="8.81640625" defaultRowHeight="12.5"/>
  <cols>
    <col min="1" max="1" width="9.1796875" style="243" customWidth="1"/>
    <col min="2" max="2" width="9.1796875" style="244" customWidth="1"/>
    <col min="3" max="3" width="8.81640625" style="230"/>
    <col min="4" max="4" width="10.81640625" style="230" customWidth="1"/>
    <col min="5" max="5" width="22.1796875" style="230" customWidth="1"/>
    <col min="6" max="6" width="23.453125" style="230" customWidth="1"/>
    <col min="7" max="7" width="33.1796875" style="230" bestFit="1" customWidth="1"/>
    <col min="8" max="8" width="10" style="230" bestFit="1" customWidth="1"/>
    <col min="9" max="9" width="8.81640625" style="230"/>
    <col min="10" max="10" width="9.26953125" style="230" bestFit="1" customWidth="1"/>
    <col min="11" max="16384" width="8.81640625" style="230"/>
  </cols>
  <sheetData>
    <row r="1" spans="1:13">
      <c r="A1" s="226" t="s">
        <v>295</v>
      </c>
      <c r="B1" s="227" t="s">
        <v>296</v>
      </c>
      <c r="C1" s="228" t="s">
        <v>82</v>
      </c>
      <c r="D1" s="229" t="s">
        <v>83</v>
      </c>
      <c r="E1" s="228" t="s">
        <v>84</v>
      </c>
      <c r="F1" s="228" t="s">
        <v>85</v>
      </c>
      <c r="G1" s="229" t="s">
        <v>86</v>
      </c>
      <c r="H1" s="228" t="s">
        <v>301</v>
      </c>
      <c r="I1" s="229" t="s">
        <v>87</v>
      </c>
      <c r="J1" s="229" t="s">
        <v>88</v>
      </c>
    </row>
    <row r="2" spans="1:13">
      <c r="A2" s="231">
        <v>42195</v>
      </c>
      <c r="B2" s="232">
        <v>0.39583333333333331</v>
      </c>
      <c r="C2" s="233">
        <v>1</v>
      </c>
      <c r="D2" s="233"/>
      <c r="E2" s="233" t="s">
        <v>150</v>
      </c>
      <c r="F2" s="233"/>
      <c r="G2" s="233" t="s">
        <v>570</v>
      </c>
      <c r="H2" s="230" t="s">
        <v>302</v>
      </c>
      <c r="I2" s="237" t="s">
        <v>304</v>
      </c>
      <c r="J2" s="251" t="s">
        <v>98</v>
      </c>
      <c r="K2" s="233"/>
      <c r="L2" s="236"/>
      <c r="M2" s="236"/>
    </row>
    <row r="3" spans="1:13">
      <c r="A3" s="231">
        <v>42195</v>
      </c>
      <c r="B3" s="232">
        <v>0.39583333333333331</v>
      </c>
      <c r="C3" s="233">
        <v>2</v>
      </c>
      <c r="D3" s="233"/>
      <c r="E3" s="233" t="s">
        <v>151</v>
      </c>
      <c r="F3" s="233"/>
      <c r="G3" s="233" t="s">
        <v>149</v>
      </c>
      <c r="H3" s="230" t="s">
        <v>304</v>
      </c>
      <c r="I3" s="237" t="s">
        <v>304</v>
      </c>
      <c r="J3" s="251" t="s">
        <v>98</v>
      </c>
      <c r="K3" s="233"/>
      <c r="L3" s="236"/>
      <c r="M3" s="236"/>
    </row>
    <row r="4" spans="1:13">
      <c r="A4" s="231">
        <v>42195</v>
      </c>
      <c r="B4" s="232">
        <v>0.39583333333333331</v>
      </c>
      <c r="C4" s="233">
        <v>3</v>
      </c>
      <c r="D4" s="233"/>
      <c r="E4" s="233" t="s">
        <v>414</v>
      </c>
      <c r="F4" s="233"/>
      <c r="G4" s="233" t="s">
        <v>415</v>
      </c>
      <c r="H4" s="230" t="s">
        <v>302</v>
      </c>
      <c r="I4" s="237" t="s">
        <v>304</v>
      </c>
      <c r="J4" s="251" t="s">
        <v>100</v>
      </c>
      <c r="K4" s="233"/>
      <c r="L4" s="236"/>
      <c r="M4" s="236"/>
    </row>
    <row r="5" spans="1:13">
      <c r="A5" s="231">
        <v>42195</v>
      </c>
      <c r="B5" s="232">
        <v>0.39583333333333331</v>
      </c>
      <c r="C5" s="233">
        <v>4</v>
      </c>
      <c r="D5" s="233"/>
      <c r="E5" s="233" t="s">
        <v>172</v>
      </c>
      <c r="F5" s="233"/>
      <c r="G5" s="233" t="s">
        <v>417</v>
      </c>
      <c r="H5" s="230" t="s">
        <v>302</v>
      </c>
      <c r="I5" s="237" t="s">
        <v>304</v>
      </c>
      <c r="J5" s="251" t="s">
        <v>100</v>
      </c>
      <c r="K5" s="233"/>
      <c r="L5" s="236"/>
      <c r="M5" s="236"/>
    </row>
    <row r="6" spans="1:13">
      <c r="A6" s="231">
        <v>42195</v>
      </c>
      <c r="B6" s="232">
        <v>0.39583333333333331</v>
      </c>
      <c r="C6" s="233">
        <v>5</v>
      </c>
      <c r="D6" s="233"/>
      <c r="E6" s="233" t="s">
        <v>549</v>
      </c>
      <c r="F6" s="233"/>
      <c r="G6" s="233" t="s">
        <v>552</v>
      </c>
      <c r="H6" s="235" t="s">
        <v>95</v>
      </c>
      <c r="I6" s="235" t="s">
        <v>304</v>
      </c>
      <c r="J6" s="251" t="s">
        <v>94</v>
      </c>
      <c r="K6" s="233"/>
      <c r="L6" s="236"/>
      <c r="M6" s="236"/>
    </row>
    <row r="7" spans="1:13">
      <c r="A7" s="231">
        <v>42195</v>
      </c>
      <c r="B7" s="232">
        <v>0.40625</v>
      </c>
      <c r="C7" s="233">
        <v>9</v>
      </c>
      <c r="D7" s="233"/>
      <c r="E7" s="233" t="s">
        <v>541</v>
      </c>
      <c r="F7" s="233"/>
      <c r="G7" s="233" t="s">
        <v>194</v>
      </c>
      <c r="H7" s="230" t="s">
        <v>306</v>
      </c>
      <c r="I7" s="237" t="s">
        <v>304</v>
      </c>
      <c r="J7" s="251" t="s">
        <v>90</v>
      </c>
      <c r="K7" s="233"/>
      <c r="L7" s="236"/>
      <c r="M7" s="236"/>
    </row>
    <row r="8" spans="1:13">
      <c r="A8" s="231">
        <v>42195</v>
      </c>
      <c r="B8" s="232">
        <v>0.44791666666666669</v>
      </c>
      <c r="C8" s="233">
        <v>1</v>
      </c>
      <c r="D8" s="233"/>
      <c r="E8" s="233" t="s">
        <v>568</v>
      </c>
      <c r="F8" s="233"/>
      <c r="G8" s="233" t="s">
        <v>397</v>
      </c>
      <c r="H8" s="230" t="s">
        <v>302</v>
      </c>
      <c r="I8" s="237" t="s">
        <v>304</v>
      </c>
      <c r="J8" s="251" t="s">
        <v>98</v>
      </c>
      <c r="K8" s="233"/>
      <c r="L8" s="236"/>
      <c r="M8" s="236"/>
    </row>
    <row r="9" spans="1:13">
      <c r="A9" s="231">
        <v>42195</v>
      </c>
      <c r="B9" s="232">
        <v>0.44791666666666669</v>
      </c>
      <c r="C9" s="233">
        <v>2</v>
      </c>
      <c r="D9" s="233"/>
      <c r="E9" s="233" t="s">
        <v>405</v>
      </c>
      <c r="F9" s="233"/>
      <c r="G9" s="233" t="s">
        <v>158</v>
      </c>
      <c r="H9" s="230" t="s">
        <v>303</v>
      </c>
      <c r="I9" s="235" t="s">
        <v>304</v>
      </c>
      <c r="J9" s="251" t="s">
        <v>99</v>
      </c>
      <c r="K9" s="233"/>
      <c r="L9" s="236"/>
      <c r="M9" s="236"/>
    </row>
    <row r="10" spans="1:13">
      <c r="A10" s="231">
        <v>42195</v>
      </c>
      <c r="B10" s="232">
        <v>0.44791666666666669</v>
      </c>
      <c r="C10" s="233">
        <v>3</v>
      </c>
      <c r="D10" s="233"/>
      <c r="E10" s="233" t="s">
        <v>406</v>
      </c>
      <c r="F10" s="233"/>
      <c r="G10" s="233" t="s">
        <v>407</v>
      </c>
      <c r="H10" s="230" t="s">
        <v>304</v>
      </c>
      <c r="I10" s="235" t="s">
        <v>304</v>
      </c>
      <c r="J10" s="251" t="s">
        <v>99</v>
      </c>
      <c r="K10" s="233"/>
      <c r="L10" s="236"/>
      <c r="M10" s="236"/>
    </row>
    <row r="11" spans="1:13">
      <c r="A11" s="231">
        <v>42195</v>
      </c>
      <c r="B11" s="232">
        <v>0.44791666666666669</v>
      </c>
      <c r="C11" s="233">
        <v>5</v>
      </c>
      <c r="D11" s="233"/>
      <c r="E11" s="233" t="s">
        <v>556</v>
      </c>
      <c r="F11" s="233"/>
      <c r="G11" s="233" t="s">
        <v>136</v>
      </c>
      <c r="H11" s="235" t="s">
        <v>95</v>
      </c>
      <c r="I11" s="235" t="s">
        <v>304</v>
      </c>
      <c r="J11" s="251" t="s">
        <v>94</v>
      </c>
      <c r="K11" s="233"/>
      <c r="L11" s="236"/>
      <c r="M11" s="236"/>
    </row>
    <row r="12" spans="1:13">
      <c r="A12" s="231">
        <v>42195</v>
      </c>
      <c r="B12" s="232">
        <v>0.44791666666666669</v>
      </c>
      <c r="C12" s="233">
        <v>6</v>
      </c>
      <c r="D12" s="233"/>
      <c r="E12" s="233" t="s">
        <v>134</v>
      </c>
      <c r="F12" s="233"/>
      <c r="G12" s="233" t="s">
        <v>555</v>
      </c>
      <c r="H12" s="235" t="s">
        <v>95</v>
      </c>
      <c r="I12" s="235" t="s">
        <v>304</v>
      </c>
      <c r="J12" s="251" t="s">
        <v>94</v>
      </c>
      <c r="K12" s="233"/>
      <c r="L12" s="236"/>
      <c r="M12" s="236"/>
    </row>
    <row r="13" spans="1:13">
      <c r="A13" s="231">
        <v>42195</v>
      </c>
      <c r="B13" s="232">
        <v>0.45833333333333331</v>
      </c>
      <c r="C13" s="233">
        <v>9</v>
      </c>
      <c r="D13" s="233"/>
      <c r="E13" s="233" t="s">
        <v>190</v>
      </c>
      <c r="F13" s="233"/>
      <c r="G13" s="233" t="s">
        <v>542</v>
      </c>
      <c r="H13" s="230" t="s">
        <v>302</v>
      </c>
      <c r="I13" s="237" t="s">
        <v>304</v>
      </c>
      <c r="J13" s="251" t="s">
        <v>90</v>
      </c>
      <c r="K13" s="233"/>
      <c r="L13" s="236"/>
      <c r="M13" s="236"/>
    </row>
    <row r="14" spans="1:13">
      <c r="A14" s="231">
        <v>42195</v>
      </c>
      <c r="B14" s="232">
        <v>0.5</v>
      </c>
      <c r="C14" s="233">
        <v>2</v>
      </c>
      <c r="D14" s="233"/>
      <c r="E14" s="233" t="s">
        <v>159</v>
      </c>
      <c r="F14" s="233"/>
      <c r="G14" s="233" t="s">
        <v>411</v>
      </c>
      <c r="H14" s="230" t="s">
        <v>306</v>
      </c>
      <c r="I14" s="235" t="s">
        <v>304</v>
      </c>
      <c r="J14" s="251" t="s">
        <v>99</v>
      </c>
      <c r="K14" s="233"/>
      <c r="L14" s="236"/>
      <c r="M14" s="236"/>
    </row>
    <row r="15" spans="1:13">
      <c r="A15" s="231">
        <v>42195</v>
      </c>
      <c r="B15" s="232">
        <v>0.5</v>
      </c>
      <c r="C15" s="233">
        <v>7</v>
      </c>
      <c r="D15" s="233"/>
      <c r="E15" s="233" t="s">
        <v>135</v>
      </c>
      <c r="F15" s="233"/>
      <c r="G15" s="233" t="s">
        <v>557</v>
      </c>
      <c r="H15" s="235" t="s">
        <v>95</v>
      </c>
      <c r="I15" s="235" t="s">
        <v>304</v>
      </c>
      <c r="J15" s="251" t="s">
        <v>94</v>
      </c>
      <c r="K15" s="233"/>
      <c r="L15" s="236"/>
      <c r="M15" s="236"/>
    </row>
    <row r="16" spans="1:13">
      <c r="A16" s="231">
        <v>42195</v>
      </c>
      <c r="B16" s="232">
        <v>0.51041666666666663</v>
      </c>
      <c r="C16" s="233">
        <v>5</v>
      </c>
      <c r="D16" s="233"/>
      <c r="E16" s="233" t="s">
        <v>137</v>
      </c>
      <c r="F16" s="233"/>
      <c r="G16" s="233" t="s">
        <v>564</v>
      </c>
      <c r="H16" s="230" t="s">
        <v>304</v>
      </c>
      <c r="I16" s="235" t="s">
        <v>304</v>
      </c>
      <c r="J16" s="251" t="s">
        <v>97</v>
      </c>
      <c r="K16" s="233"/>
      <c r="L16" s="236"/>
      <c r="M16" s="236"/>
    </row>
    <row r="17" spans="1:13">
      <c r="A17" s="231">
        <v>42195</v>
      </c>
      <c r="B17" s="232">
        <v>0.51041666666666663</v>
      </c>
      <c r="C17" s="233">
        <v>6</v>
      </c>
      <c r="D17" s="233"/>
      <c r="E17" s="233" t="s">
        <v>566</v>
      </c>
      <c r="F17" s="233"/>
      <c r="G17" s="233" t="s">
        <v>565</v>
      </c>
      <c r="H17" s="230" t="s">
        <v>302</v>
      </c>
      <c r="I17" s="235" t="s">
        <v>304</v>
      </c>
      <c r="J17" s="251" t="s">
        <v>97</v>
      </c>
      <c r="K17" s="233"/>
      <c r="L17" s="236"/>
      <c r="M17" s="236"/>
    </row>
    <row r="18" spans="1:13">
      <c r="A18" s="231">
        <v>42195</v>
      </c>
      <c r="B18" s="232">
        <v>0.51041666666666663</v>
      </c>
      <c r="C18" s="233">
        <v>9</v>
      </c>
      <c r="D18" s="233"/>
      <c r="E18" s="233" t="s">
        <v>191</v>
      </c>
      <c r="F18" s="233"/>
      <c r="G18" s="233" t="s">
        <v>544</v>
      </c>
      <c r="H18" s="230" t="s">
        <v>304</v>
      </c>
      <c r="I18" s="237" t="s">
        <v>304</v>
      </c>
      <c r="J18" s="251" t="s">
        <v>90</v>
      </c>
      <c r="K18" s="233"/>
      <c r="L18" s="236"/>
      <c r="M18" s="236"/>
    </row>
    <row r="19" spans="1:13">
      <c r="A19" s="243">
        <v>42195</v>
      </c>
      <c r="B19" s="244">
        <v>0.54166666666666663</v>
      </c>
      <c r="C19" s="230">
        <v>2</v>
      </c>
      <c r="E19" s="230" t="s">
        <v>177</v>
      </c>
      <c r="G19" s="230" t="s">
        <v>347</v>
      </c>
      <c r="H19" s="230" t="s">
        <v>302</v>
      </c>
      <c r="I19" s="251" t="s">
        <v>91</v>
      </c>
      <c r="J19" s="251" t="s">
        <v>104</v>
      </c>
      <c r="K19" s="233"/>
      <c r="L19" s="236"/>
      <c r="M19" s="236"/>
    </row>
    <row r="20" spans="1:13">
      <c r="A20" s="231">
        <v>42195</v>
      </c>
      <c r="B20" s="232">
        <v>0.54166666666666663</v>
      </c>
      <c r="C20" s="233">
        <v>3</v>
      </c>
      <c r="D20" s="233"/>
      <c r="E20" s="233" t="s">
        <v>418</v>
      </c>
      <c r="F20" s="233"/>
      <c r="G20" s="233" t="s">
        <v>419</v>
      </c>
      <c r="H20" s="230" t="s">
        <v>302</v>
      </c>
      <c r="I20" s="235" t="s">
        <v>304</v>
      </c>
      <c r="J20" s="251" t="s">
        <v>101</v>
      </c>
      <c r="K20" s="233"/>
      <c r="L20" s="236"/>
      <c r="M20" s="236"/>
    </row>
    <row r="21" spans="1:13">
      <c r="A21" s="231">
        <v>42195</v>
      </c>
      <c r="B21" s="232">
        <v>0.54166666666666663</v>
      </c>
      <c r="C21" s="233">
        <v>4</v>
      </c>
      <c r="D21" s="233"/>
      <c r="E21" s="233" t="s">
        <v>423</v>
      </c>
      <c r="F21" s="233"/>
      <c r="G21" s="233" t="s">
        <v>424</v>
      </c>
      <c r="H21" s="230" t="s">
        <v>304</v>
      </c>
      <c r="I21" s="235" t="s">
        <v>304</v>
      </c>
      <c r="J21" s="251" t="s">
        <v>101</v>
      </c>
      <c r="K21" s="233"/>
      <c r="L21" s="236"/>
      <c r="M21" s="236"/>
    </row>
    <row r="22" spans="1:13">
      <c r="A22" s="239">
        <v>42195</v>
      </c>
      <c r="B22" s="240">
        <v>0.55208333333333337</v>
      </c>
      <c r="C22" s="241">
        <v>7</v>
      </c>
      <c r="D22" s="241"/>
      <c r="E22" s="241" t="s">
        <v>441</v>
      </c>
      <c r="F22" s="241"/>
      <c r="G22" s="241" t="s">
        <v>131</v>
      </c>
      <c r="H22" s="241" t="s">
        <v>302</v>
      </c>
      <c r="I22" s="252" t="s">
        <v>91</v>
      </c>
      <c r="J22" s="251" t="s">
        <v>94</v>
      </c>
      <c r="K22" s="233"/>
      <c r="L22" s="236"/>
      <c r="M22" s="236"/>
    </row>
    <row r="23" spans="1:13">
      <c r="A23" s="231">
        <v>42195</v>
      </c>
      <c r="B23" s="232">
        <v>0.5625</v>
      </c>
      <c r="C23" s="233">
        <v>9</v>
      </c>
      <c r="D23" s="233"/>
      <c r="E23" s="233" t="s">
        <v>430</v>
      </c>
      <c r="F23" s="233"/>
      <c r="G23" s="233" t="s">
        <v>437</v>
      </c>
      <c r="H23" s="230" t="s">
        <v>302</v>
      </c>
      <c r="I23" s="235" t="s">
        <v>91</v>
      </c>
      <c r="J23" s="251" t="s">
        <v>90</v>
      </c>
      <c r="K23" s="233"/>
      <c r="L23" s="236"/>
      <c r="M23" s="236"/>
    </row>
    <row r="24" spans="1:13">
      <c r="A24" s="243">
        <v>42195</v>
      </c>
      <c r="B24" s="244">
        <v>0.59375</v>
      </c>
      <c r="C24" s="230">
        <v>2</v>
      </c>
      <c r="E24" s="230" t="s">
        <v>350</v>
      </c>
      <c r="G24" s="230" t="s">
        <v>351</v>
      </c>
      <c r="H24" s="230" t="s">
        <v>304</v>
      </c>
      <c r="I24" s="251" t="s">
        <v>91</v>
      </c>
      <c r="J24" s="251" t="s">
        <v>104</v>
      </c>
      <c r="K24" s="233"/>
      <c r="L24" s="236"/>
      <c r="M24" s="236"/>
    </row>
    <row r="25" spans="1:13">
      <c r="A25" s="231">
        <v>42195</v>
      </c>
      <c r="B25" s="232">
        <v>0.59375</v>
      </c>
      <c r="C25" s="233">
        <v>3</v>
      </c>
      <c r="D25" s="233"/>
      <c r="E25" s="233" t="s">
        <v>166</v>
      </c>
      <c r="F25" s="233"/>
      <c r="G25" s="233" t="s">
        <v>421</v>
      </c>
      <c r="H25" s="230" t="s">
        <v>304</v>
      </c>
      <c r="I25" s="235" t="s">
        <v>304</v>
      </c>
      <c r="J25" s="251" t="s">
        <v>101</v>
      </c>
      <c r="K25" s="233"/>
      <c r="L25" s="236"/>
      <c r="M25" s="236"/>
    </row>
    <row r="26" spans="1:13">
      <c r="A26" s="231">
        <v>42195</v>
      </c>
      <c r="B26" s="232">
        <v>0.59375</v>
      </c>
      <c r="C26" s="233">
        <v>4</v>
      </c>
      <c r="D26" s="233"/>
      <c r="E26" s="233" t="s">
        <v>420</v>
      </c>
      <c r="F26" s="238"/>
      <c r="G26" s="233" t="s">
        <v>165</v>
      </c>
      <c r="H26" s="230" t="s">
        <v>302</v>
      </c>
      <c r="I26" s="235" t="s">
        <v>304</v>
      </c>
      <c r="J26" s="251" t="s">
        <v>101</v>
      </c>
      <c r="K26" s="233"/>
      <c r="L26" s="236"/>
      <c r="M26" s="236"/>
    </row>
    <row r="27" spans="1:13">
      <c r="A27" s="239">
        <v>42195</v>
      </c>
      <c r="B27" s="240">
        <v>0.60416666666666663</v>
      </c>
      <c r="C27" s="241">
        <v>7</v>
      </c>
      <c r="D27" s="241"/>
      <c r="E27" s="241" t="s">
        <v>129</v>
      </c>
      <c r="F27" s="241"/>
      <c r="G27" s="241" t="s">
        <v>442</v>
      </c>
      <c r="H27" s="241" t="s">
        <v>303</v>
      </c>
      <c r="I27" s="252" t="s">
        <v>91</v>
      </c>
      <c r="J27" s="251" t="s">
        <v>94</v>
      </c>
      <c r="K27" s="233"/>
      <c r="L27" s="236"/>
      <c r="M27" s="236"/>
    </row>
    <row r="28" spans="1:13">
      <c r="A28" s="239">
        <v>42195</v>
      </c>
      <c r="B28" s="240">
        <v>0.60416666666666663</v>
      </c>
      <c r="C28" s="241">
        <v>8</v>
      </c>
      <c r="D28" s="241"/>
      <c r="E28" s="241" t="s">
        <v>485</v>
      </c>
      <c r="F28" s="241"/>
      <c r="G28" s="241" t="s">
        <v>440</v>
      </c>
      <c r="H28" s="241" t="s">
        <v>306</v>
      </c>
      <c r="I28" s="252" t="s">
        <v>91</v>
      </c>
      <c r="J28" s="251" t="s">
        <v>94</v>
      </c>
      <c r="K28" s="233"/>
      <c r="L28" s="236"/>
      <c r="M28" s="236"/>
    </row>
    <row r="29" spans="1:13">
      <c r="A29" s="231">
        <v>42195</v>
      </c>
      <c r="B29" s="232">
        <v>0.61458333333333337</v>
      </c>
      <c r="C29" s="233">
        <v>9</v>
      </c>
      <c r="D29" s="233"/>
      <c r="E29" s="233" t="s">
        <v>433</v>
      </c>
      <c r="F29" s="233"/>
      <c r="G29" s="233" t="s">
        <v>434</v>
      </c>
      <c r="H29" s="230" t="s">
        <v>304</v>
      </c>
      <c r="I29" s="235" t="s">
        <v>91</v>
      </c>
      <c r="J29" s="251" t="s">
        <v>90</v>
      </c>
      <c r="K29" s="233"/>
      <c r="L29" s="236"/>
      <c r="M29" s="236"/>
    </row>
    <row r="30" spans="1:13">
      <c r="A30" s="243">
        <v>42195</v>
      </c>
      <c r="B30" s="244">
        <v>0.64583333333333337</v>
      </c>
      <c r="C30" s="230">
        <v>2</v>
      </c>
      <c r="E30" s="230" t="s">
        <v>492</v>
      </c>
      <c r="G30" s="230" t="s">
        <v>173</v>
      </c>
      <c r="H30" s="230" t="s">
        <v>302</v>
      </c>
      <c r="I30" s="251" t="s">
        <v>91</v>
      </c>
      <c r="J30" s="251" t="s">
        <v>100</v>
      </c>
      <c r="K30" s="233"/>
      <c r="L30" s="236"/>
      <c r="M30" s="236"/>
    </row>
    <row r="31" spans="1:13">
      <c r="A31" s="243">
        <v>42195</v>
      </c>
      <c r="B31" s="244">
        <v>0.64583333333333337</v>
      </c>
      <c r="C31" s="230">
        <v>3</v>
      </c>
      <c r="E31" s="230" t="s">
        <v>175</v>
      </c>
      <c r="G31" s="230" t="s">
        <v>344</v>
      </c>
      <c r="H31" s="230" t="s">
        <v>304</v>
      </c>
      <c r="I31" s="251" t="s">
        <v>91</v>
      </c>
      <c r="J31" s="251" t="s">
        <v>100</v>
      </c>
      <c r="K31" s="233"/>
      <c r="L31" s="236"/>
      <c r="M31" s="236"/>
    </row>
    <row r="32" spans="1:13">
      <c r="A32" s="239">
        <v>42195</v>
      </c>
      <c r="B32" s="240">
        <v>0.64583333333333337</v>
      </c>
      <c r="C32" s="241">
        <v>5</v>
      </c>
      <c r="D32" s="241"/>
      <c r="E32" s="241" t="s">
        <v>448</v>
      </c>
      <c r="F32" s="241"/>
      <c r="G32" s="241" t="s">
        <v>142</v>
      </c>
      <c r="H32" s="241" t="s">
        <v>302</v>
      </c>
      <c r="I32" s="252" t="s">
        <v>91</v>
      </c>
      <c r="J32" s="251" t="s">
        <v>97</v>
      </c>
      <c r="K32" s="233"/>
      <c r="L32" s="236"/>
      <c r="M32" s="236"/>
    </row>
    <row r="33" spans="1:13">
      <c r="A33" s="239">
        <v>42195</v>
      </c>
      <c r="B33" s="240">
        <v>0.64583333333333337</v>
      </c>
      <c r="C33" s="241">
        <v>6</v>
      </c>
      <c r="D33" s="241"/>
      <c r="E33" s="241" t="s">
        <v>451</v>
      </c>
      <c r="F33" s="241"/>
      <c r="G33" s="241" t="s">
        <v>140</v>
      </c>
      <c r="H33" s="241" t="s">
        <v>304</v>
      </c>
      <c r="I33" s="252" t="s">
        <v>91</v>
      </c>
      <c r="J33" s="251" t="s">
        <v>97</v>
      </c>
      <c r="K33" s="233"/>
      <c r="L33" s="236"/>
      <c r="M33" s="236"/>
    </row>
    <row r="34" spans="1:13">
      <c r="A34" s="231">
        <v>42195</v>
      </c>
      <c r="B34" s="232">
        <v>0.65625</v>
      </c>
      <c r="C34" s="233">
        <v>1</v>
      </c>
      <c r="D34" s="233"/>
      <c r="E34" s="233" t="s">
        <v>396</v>
      </c>
      <c r="F34" s="233"/>
      <c r="G34" s="233" t="s">
        <v>398</v>
      </c>
      <c r="H34" s="230" t="s">
        <v>304</v>
      </c>
      <c r="I34" s="237" t="s">
        <v>304</v>
      </c>
      <c r="J34" s="251" t="s">
        <v>98</v>
      </c>
      <c r="K34" s="233"/>
      <c r="L34" s="236"/>
      <c r="M34" s="236"/>
    </row>
    <row r="35" spans="1:13">
      <c r="A35" s="231">
        <v>42195</v>
      </c>
      <c r="B35" s="232">
        <v>0.66666666666666663</v>
      </c>
      <c r="C35" s="233">
        <v>9</v>
      </c>
      <c r="D35" s="233"/>
      <c r="E35" s="233" t="s">
        <v>545</v>
      </c>
      <c r="F35" s="233"/>
      <c r="G35" s="233" t="s">
        <v>543</v>
      </c>
      <c r="H35" s="230" t="s">
        <v>303</v>
      </c>
      <c r="I35" s="237" t="s">
        <v>304</v>
      </c>
      <c r="J35" s="251" t="s">
        <v>90</v>
      </c>
      <c r="K35" s="233"/>
      <c r="L35" s="236"/>
      <c r="M35" s="236"/>
    </row>
    <row r="36" spans="1:13">
      <c r="A36" s="243">
        <v>42195</v>
      </c>
      <c r="B36" s="244">
        <v>0.69791666666666663</v>
      </c>
      <c r="C36" s="230">
        <v>2</v>
      </c>
      <c r="E36" s="230" t="s">
        <v>348</v>
      </c>
      <c r="G36" s="230" t="s">
        <v>349</v>
      </c>
      <c r="H36" s="230" t="s">
        <v>302</v>
      </c>
      <c r="I36" s="251" t="s">
        <v>91</v>
      </c>
      <c r="J36" s="251" t="s">
        <v>104</v>
      </c>
      <c r="K36" s="233"/>
      <c r="L36" s="236"/>
      <c r="M36" s="236"/>
    </row>
    <row r="37" spans="1:13">
      <c r="A37" s="231">
        <v>42195</v>
      </c>
      <c r="B37" s="232">
        <v>0.69791666666666663</v>
      </c>
      <c r="C37" s="233">
        <v>5</v>
      </c>
      <c r="D37" s="233"/>
      <c r="E37" s="233" t="s">
        <v>562</v>
      </c>
      <c r="F37" s="233"/>
      <c r="G37" s="233" t="s">
        <v>563</v>
      </c>
      <c r="H37" s="230" t="s">
        <v>302</v>
      </c>
      <c r="I37" s="235" t="s">
        <v>304</v>
      </c>
      <c r="J37" s="251" t="s">
        <v>97</v>
      </c>
      <c r="K37" s="233"/>
      <c r="L37" s="236"/>
      <c r="M37" s="236"/>
    </row>
    <row r="38" spans="1:13">
      <c r="A38" s="231">
        <v>42195</v>
      </c>
      <c r="B38" s="232">
        <v>0.69791666666666663</v>
      </c>
      <c r="C38" s="233">
        <v>6</v>
      </c>
      <c r="D38" s="233"/>
      <c r="E38" s="233" t="s">
        <v>138</v>
      </c>
      <c r="F38" s="233"/>
      <c r="G38" s="233" t="s">
        <v>567</v>
      </c>
      <c r="H38" s="230" t="s">
        <v>304</v>
      </c>
      <c r="I38" s="235" t="s">
        <v>304</v>
      </c>
      <c r="J38" s="251" t="s">
        <v>97</v>
      </c>
      <c r="K38" s="233"/>
      <c r="L38" s="236"/>
      <c r="M38" s="236"/>
    </row>
    <row r="39" spans="1:13">
      <c r="A39" s="239">
        <v>42195</v>
      </c>
      <c r="B39" s="240">
        <v>0.69791666666666663</v>
      </c>
      <c r="C39" s="241">
        <v>8</v>
      </c>
      <c r="D39" s="241"/>
      <c r="E39" s="241" t="s">
        <v>128</v>
      </c>
      <c r="F39" s="241"/>
      <c r="G39" s="241" t="s">
        <v>127</v>
      </c>
      <c r="H39" s="241" t="s">
        <v>306</v>
      </c>
      <c r="I39" s="252" t="s">
        <v>91</v>
      </c>
      <c r="J39" s="251" t="s">
        <v>94</v>
      </c>
      <c r="K39" s="233"/>
      <c r="L39" s="236"/>
      <c r="M39" s="236"/>
    </row>
    <row r="40" spans="1:13">
      <c r="A40" s="231">
        <v>42195</v>
      </c>
      <c r="B40" s="232">
        <v>0.71875</v>
      </c>
      <c r="C40" s="233">
        <v>9</v>
      </c>
      <c r="D40" s="233"/>
      <c r="E40" s="233" t="s">
        <v>436</v>
      </c>
      <c r="F40" s="233"/>
      <c r="G40" s="233" t="s">
        <v>432</v>
      </c>
      <c r="H40" s="230" t="s">
        <v>302</v>
      </c>
      <c r="I40" s="235" t="s">
        <v>91</v>
      </c>
      <c r="J40" s="251" t="s">
        <v>90</v>
      </c>
      <c r="K40" s="233"/>
      <c r="L40" s="236"/>
      <c r="M40" s="236"/>
    </row>
    <row r="41" spans="1:13">
      <c r="A41" s="231">
        <v>42195</v>
      </c>
      <c r="B41" s="232">
        <v>0.71875</v>
      </c>
      <c r="C41" s="233">
        <v>10</v>
      </c>
      <c r="D41" s="233"/>
      <c r="E41" s="233" t="s">
        <v>201</v>
      </c>
      <c r="F41" s="233"/>
      <c r="G41" s="233" t="s">
        <v>202</v>
      </c>
      <c r="H41" s="230" t="s">
        <v>304</v>
      </c>
      <c r="I41" s="235" t="s">
        <v>91</v>
      </c>
      <c r="J41" s="251" t="s">
        <v>90</v>
      </c>
      <c r="K41" s="233"/>
      <c r="L41" s="236"/>
      <c r="M41" s="236"/>
    </row>
    <row r="42" spans="1:13">
      <c r="A42" s="231">
        <v>42195</v>
      </c>
      <c r="B42" s="232">
        <v>0.73958333333333337</v>
      </c>
      <c r="C42" s="233">
        <v>7</v>
      </c>
      <c r="D42" s="233"/>
      <c r="E42" s="233" t="s">
        <v>550</v>
      </c>
      <c r="F42" s="233"/>
      <c r="G42" s="233" t="s">
        <v>212</v>
      </c>
      <c r="H42" s="251" t="s">
        <v>92</v>
      </c>
      <c r="I42" s="237" t="s">
        <v>304</v>
      </c>
      <c r="J42" s="251" t="s">
        <v>94</v>
      </c>
      <c r="K42" s="233"/>
      <c r="L42" s="236"/>
      <c r="M42" s="236"/>
    </row>
    <row r="43" spans="1:13">
      <c r="A43" s="243">
        <v>42195</v>
      </c>
      <c r="B43" s="244">
        <v>0.75</v>
      </c>
      <c r="C43" s="230">
        <v>1</v>
      </c>
      <c r="E43" s="230" t="s">
        <v>163</v>
      </c>
      <c r="G43" s="230" t="s">
        <v>339</v>
      </c>
      <c r="H43" s="230" t="s">
        <v>305</v>
      </c>
      <c r="I43" s="251" t="s">
        <v>91</v>
      </c>
      <c r="J43" s="251" t="s">
        <v>99</v>
      </c>
      <c r="K43" s="233"/>
      <c r="L43" s="236"/>
      <c r="M43" s="236"/>
    </row>
    <row r="44" spans="1:13">
      <c r="A44" s="231">
        <v>42195</v>
      </c>
      <c r="B44" s="232">
        <v>0.75</v>
      </c>
      <c r="C44" s="233">
        <v>2</v>
      </c>
      <c r="D44" s="233"/>
      <c r="E44" s="233" t="s">
        <v>403</v>
      </c>
      <c r="F44" s="233"/>
      <c r="G44" s="233" t="s">
        <v>148</v>
      </c>
      <c r="H44" s="230" t="s">
        <v>306</v>
      </c>
      <c r="I44" s="237" t="s">
        <v>304</v>
      </c>
      <c r="J44" s="251" t="s">
        <v>98</v>
      </c>
      <c r="K44" s="233"/>
      <c r="L44" s="236"/>
      <c r="M44" s="236"/>
    </row>
    <row r="45" spans="1:13">
      <c r="A45" s="243">
        <v>42195</v>
      </c>
      <c r="B45" s="244">
        <v>0.75</v>
      </c>
      <c r="C45" s="230">
        <v>3</v>
      </c>
      <c r="E45" s="230" t="s">
        <v>460</v>
      </c>
      <c r="G45" s="230" t="s">
        <v>156</v>
      </c>
      <c r="H45" s="230" t="s">
        <v>303</v>
      </c>
      <c r="I45" s="251" t="s">
        <v>91</v>
      </c>
      <c r="J45" s="251" t="s">
        <v>98</v>
      </c>
      <c r="K45" s="233"/>
      <c r="L45" s="236"/>
      <c r="M45" s="236"/>
    </row>
    <row r="46" spans="1:13">
      <c r="A46" s="231">
        <v>42195</v>
      </c>
      <c r="B46" s="232">
        <v>0.75</v>
      </c>
      <c r="C46" s="233">
        <v>4</v>
      </c>
      <c r="D46" s="233"/>
      <c r="E46" s="233" t="s">
        <v>412</v>
      </c>
      <c r="F46" s="233"/>
      <c r="G46" s="233" t="s">
        <v>413</v>
      </c>
      <c r="H46" s="230" t="s">
        <v>306</v>
      </c>
      <c r="I46" s="235" t="s">
        <v>304</v>
      </c>
      <c r="J46" s="251" t="s">
        <v>99</v>
      </c>
      <c r="K46" s="233"/>
      <c r="L46" s="236"/>
      <c r="M46" s="236"/>
    </row>
    <row r="47" spans="1:13">
      <c r="A47" s="243">
        <v>42195</v>
      </c>
      <c r="B47" s="244">
        <v>0.75</v>
      </c>
      <c r="C47" s="230">
        <v>11</v>
      </c>
      <c r="E47" s="230" t="s">
        <v>334</v>
      </c>
      <c r="G47" s="230" t="s">
        <v>160</v>
      </c>
      <c r="H47" s="230" t="s">
        <v>304</v>
      </c>
      <c r="I47" s="251" t="s">
        <v>91</v>
      </c>
      <c r="J47" s="251" t="s">
        <v>99</v>
      </c>
      <c r="K47" s="233"/>
      <c r="L47" s="236"/>
      <c r="M47" s="236"/>
    </row>
    <row r="48" spans="1:13">
      <c r="A48" s="231">
        <v>42195</v>
      </c>
      <c r="B48" s="232">
        <v>0.77083333333333337</v>
      </c>
      <c r="C48" s="233">
        <v>9</v>
      </c>
      <c r="D48" s="233"/>
      <c r="E48" s="233" t="s">
        <v>533</v>
      </c>
      <c r="F48" s="233"/>
      <c r="G48" s="233" t="s">
        <v>534</v>
      </c>
      <c r="H48" s="230" t="s">
        <v>302</v>
      </c>
      <c r="I48" s="235" t="s">
        <v>304</v>
      </c>
      <c r="J48" s="251" t="s">
        <v>89</v>
      </c>
      <c r="K48" s="233"/>
      <c r="L48" s="236"/>
      <c r="M48" s="236"/>
    </row>
    <row r="49" spans="1:13">
      <c r="A49" s="231">
        <v>42195</v>
      </c>
      <c r="B49" s="232">
        <v>0.77083333333333337</v>
      </c>
      <c r="C49" s="233">
        <v>10</v>
      </c>
      <c r="D49" s="233"/>
      <c r="E49" s="233" t="s">
        <v>535</v>
      </c>
      <c r="F49" s="233"/>
      <c r="G49" s="233" t="s">
        <v>536</v>
      </c>
      <c r="H49" s="230" t="s">
        <v>302</v>
      </c>
      <c r="I49" s="235" t="s">
        <v>304</v>
      </c>
      <c r="J49" s="251" t="s">
        <v>89</v>
      </c>
      <c r="K49" s="233"/>
      <c r="L49" s="236"/>
      <c r="M49" s="236"/>
    </row>
    <row r="50" spans="1:13">
      <c r="A50" s="231">
        <v>42195</v>
      </c>
      <c r="B50" s="232">
        <v>0.79166666666666663</v>
      </c>
      <c r="C50" s="233">
        <v>7</v>
      </c>
      <c r="D50" s="233"/>
      <c r="E50" s="233" t="s">
        <v>476</v>
      </c>
      <c r="F50" s="233"/>
      <c r="G50" s="233" t="s">
        <v>133</v>
      </c>
      <c r="H50" s="251" t="s">
        <v>92</v>
      </c>
      <c r="I50" s="237" t="s">
        <v>304</v>
      </c>
      <c r="J50" s="251" t="s">
        <v>94</v>
      </c>
      <c r="K50" s="233"/>
      <c r="L50" s="236"/>
      <c r="M50" s="236"/>
    </row>
    <row r="51" spans="1:13">
      <c r="A51" s="231">
        <v>42195</v>
      </c>
      <c r="B51" s="232">
        <v>0.80208333333333337</v>
      </c>
      <c r="C51" s="233">
        <v>1</v>
      </c>
      <c r="D51" s="233"/>
      <c r="E51" s="233" t="s">
        <v>402</v>
      </c>
      <c r="F51" s="233"/>
      <c r="G51" s="233" t="s">
        <v>569</v>
      </c>
      <c r="H51" s="230" t="s">
        <v>306</v>
      </c>
      <c r="I51" s="237" t="s">
        <v>304</v>
      </c>
      <c r="J51" s="251" t="s">
        <v>98</v>
      </c>
      <c r="K51" s="233"/>
      <c r="L51" s="236"/>
      <c r="M51" s="236"/>
    </row>
    <row r="52" spans="1:13">
      <c r="A52" s="243">
        <v>42195</v>
      </c>
      <c r="B52" s="244">
        <v>0.80208333333333337</v>
      </c>
      <c r="C52" s="230">
        <v>2</v>
      </c>
      <c r="E52" s="230" t="s">
        <v>178</v>
      </c>
      <c r="G52" s="230" t="s">
        <v>352</v>
      </c>
      <c r="H52" s="230" t="s">
        <v>304</v>
      </c>
      <c r="I52" s="251" t="s">
        <v>91</v>
      </c>
      <c r="J52" s="251" t="s">
        <v>104</v>
      </c>
      <c r="K52" s="233"/>
      <c r="L52" s="236"/>
      <c r="M52" s="236"/>
    </row>
    <row r="53" spans="1:13">
      <c r="A53" s="243">
        <v>42195</v>
      </c>
      <c r="B53" s="244">
        <v>0.80208333333333337</v>
      </c>
      <c r="C53" s="230">
        <v>3</v>
      </c>
      <c r="E53" s="230" t="s">
        <v>462</v>
      </c>
      <c r="G53" s="230" t="s">
        <v>461</v>
      </c>
      <c r="H53" s="230" t="s">
        <v>304</v>
      </c>
      <c r="I53" s="251" t="s">
        <v>91</v>
      </c>
      <c r="J53" s="251" t="s">
        <v>98</v>
      </c>
      <c r="K53" s="233"/>
      <c r="L53" s="236"/>
      <c r="M53" s="236"/>
    </row>
    <row r="54" spans="1:13">
      <c r="A54" s="243">
        <v>42195</v>
      </c>
      <c r="B54" s="244">
        <v>0.80208333333333337</v>
      </c>
      <c r="C54" s="230">
        <v>4</v>
      </c>
      <c r="E54" s="230" t="s">
        <v>154</v>
      </c>
      <c r="G54" s="230" t="s">
        <v>329</v>
      </c>
      <c r="H54" s="230" t="s">
        <v>302</v>
      </c>
      <c r="I54" s="251" t="s">
        <v>91</v>
      </c>
      <c r="J54" s="251" t="s">
        <v>98</v>
      </c>
      <c r="K54" s="233"/>
      <c r="L54" s="236"/>
      <c r="M54" s="236"/>
    </row>
    <row r="55" spans="1:13">
      <c r="A55" s="239">
        <v>42195</v>
      </c>
      <c r="B55" s="240">
        <v>0.80208333333333337</v>
      </c>
      <c r="C55" s="241">
        <v>5</v>
      </c>
      <c r="D55" s="241"/>
      <c r="E55" s="241" t="s">
        <v>450</v>
      </c>
      <c r="F55" s="241"/>
      <c r="G55" s="241" t="s">
        <v>139</v>
      </c>
      <c r="H55" s="241" t="s">
        <v>304</v>
      </c>
      <c r="I55" s="252" t="s">
        <v>91</v>
      </c>
      <c r="J55" s="251" t="s">
        <v>97</v>
      </c>
      <c r="K55" s="233"/>
      <c r="L55" s="236"/>
      <c r="M55" s="236"/>
    </row>
    <row r="56" spans="1:13">
      <c r="A56" s="239">
        <v>42195</v>
      </c>
      <c r="B56" s="240">
        <v>0.80208333333333337</v>
      </c>
      <c r="C56" s="241">
        <v>6</v>
      </c>
      <c r="D56" s="241"/>
      <c r="E56" s="241" t="s">
        <v>449</v>
      </c>
      <c r="F56" s="241"/>
      <c r="G56" s="241" t="s">
        <v>141</v>
      </c>
      <c r="H56" s="241" t="s">
        <v>302</v>
      </c>
      <c r="I56" s="252" t="s">
        <v>91</v>
      </c>
      <c r="J56" s="251" t="s">
        <v>97</v>
      </c>
      <c r="K56" s="233"/>
      <c r="L56" s="236"/>
      <c r="M56" s="236"/>
    </row>
    <row r="57" spans="1:13">
      <c r="A57" s="243">
        <v>42195</v>
      </c>
      <c r="B57" s="244">
        <v>0.80208333333333337</v>
      </c>
      <c r="C57" s="230">
        <v>11</v>
      </c>
      <c r="E57" s="230" t="s">
        <v>333</v>
      </c>
      <c r="G57" s="230" t="s">
        <v>164</v>
      </c>
      <c r="H57" s="230" t="s">
        <v>303</v>
      </c>
      <c r="I57" s="251" t="s">
        <v>91</v>
      </c>
      <c r="J57" s="251" t="s">
        <v>99</v>
      </c>
      <c r="K57" s="233"/>
      <c r="L57" s="236"/>
      <c r="M57" s="236"/>
    </row>
    <row r="58" spans="1:13">
      <c r="A58" s="231">
        <v>42195</v>
      </c>
      <c r="B58" s="232">
        <v>0.82291666666666663</v>
      </c>
      <c r="C58" s="233">
        <v>9</v>
      </c>
      <c r="D58" s="233"/>
      <c r="E58" s="233" t="s">
        <v>425</v>
      </c>
      <c r="F58" s="238"/>
      <c r="G58" s="233" t="s">
        <v>427</v>
      </c>
      <c r="H58" s="230" t="s">
        <v>302</v>
      </c>
      <c r="I58" s="235" t="s">
        <v>91</v>
      </c>
      <c r="J58" s="251" t="s">
        <v>89</v>
      </c>
      <c r="K58" s="233"/>
      <c r="L58" s="236"/>
      <c r="M58" s="236"/>
    </row>
    <row r="59" spans="1:13">
      <c r="A59" s="231">
        <v>42195</v>
      </c>
      <c r="B59" s="232">
        <v>0.82291666666666663</v>
      </c>
      <c r="C59" s="233">
        <v>10</v>
      </c>
      <c r="D59" s="233"/>
      <c r="E59" s="233" t="s">
        <v>196</v>
      </c>
      <c r="F59" s="233"/>
      <c r="G59" s="233" t="s">
        <v>197</v>
      </c>
      <c r="H59" s="230" t="s">
        <v>302</v>
      </c>
      <c r="I59" s="235" t="s">
        <v>91</v>
      </c>
      <c r="J59" s="251" t="s">
        <v>89</v>
      </c>
      <c r="K59" s="233"/>
      <c r="L59" s="236"/>
      <c r="M59" s="236"/>
    </row>
    <row r="60" spans="1:13">
      <c r="A60" s="243">
        <v>42195</v>
      </c>
      <c r="B60" s="244">
        <v>0.85416666666666663</v>
      </c>
      <c r="C60" s="230">
        <v>1</v>
      </c>
      <c r="E60" s="230" t="s">
        <v>488</v>
      </c>
      <c r="G60" s="230" t="s">
        <v>458</v>
      </c>
      <c r="H60" s="230" t="s">
        <v>302</v>
      </c>
      <c r="I60" s="251" t="s">
        <v>91</v>
      </c>
      <c r="J60" s="251" t="s">
        <v>98</v>
      </c>
      <c r="K60" s="233"/>
      <c r="L60" s="236"/>
      <c r="M60" s="236"/>
    </row>
    <row r="61" spans="1:13">
      <c r="A61" s="243">
        <v>42195</v>
      </c>
      <c r="B61" s="244">
        <v>0.85416666666666663</v>
      </c>
      <c r="C61" s="230">
        <v>2</v>
      </c>
      <c r="E61" s="230" t="s">
        <v>155</v>
      </c>
      <c r="G61" s="230" t="s">
        <v>457</v>
      </c>
      <c r="H61" s="230" t="s">
        <v>304</v>
      </c>
      <c r="I61" s="251" t="s">
        <v>91</v>
      </c>
      <c r="J61" s="251" t="s">
        <v>98</v>
      </c>
      <c r="K61" s="233"/>
      <c r="L61" s="236"/>
      <c r="M61" s="236"/>
    </row>
    <row r="62" spans="1:13">
      <c r="A62" s="243">
        <v>42195</v>
      </c>
      <c r="B62" s="244">
        <v>0.85416666666666663</v>
      </c>
      <c r="C62" s="230">
        <v>3</v>
      </c>
      <c r="E62" s="230" t="s">
        <v>39</v>
      </c>
      <c r="G62" s="230" t="s">
        <v>467</v>
      </c>
      <c r="H62" s="230" t="s">
        <v>306</v>
      </c>
      <c r="I62" s="251" t="s">
        <v>91</v>
      </c>
      <c r="J62" s="251" t="s">
        <v>98</v>
      </c>
      <c r="K62" s="233"/>
      <c r="L62" s="236"/>
      <c r="M62" s="236"/>
    </row>
    <row r="63" spans="1:13">
      <c r="A63" s="243">
        <v>42195</v>
      </c>
      <c r="B63" s="244">
        <v>0.85416666666666663</v>
      </c>
      <c r="C63" s="230">
        <v>4</v>
      </c>
      <c r="E63" s="230" t="s">
        <v>459</v>
      </c>
      <c r="G63" s="230" t="s">
        <v>456</v>
      </c>
      <c r="H63" s="230" t="s">
        <v>182</v>
      </c>
      <c r="I63" s="251" t="s">
        <v>91</v>
      </c>
      <c r="J63" s="251" t="s">
        <v>98</v>
      </c>
      <c r="K63" s="233"/>
      <c r="L63" s="236"/>
      <c r="M63" s="236"/>
    </row>
    <row r="64" spans="1:13">
      <c r="A64" s="243">
        <v>42195</v>
      </c>
      <c r="B64" s="244">
        <v>0.85416666666666663</v>
      </c>
      <c r="C64" s="230">
        <v>11</v>
      </c>
      <c r="E64" s="230" t="s">
        <v>345</v>
      </c>
      <c r="G64" s="230" t="s">
        <v>176</v>
      </c>
      <c r="H64" s="230" t="s">
        <v>304</v>
      </c>
      <c r="I64" s="251" t="s">
        <v>91</v>
      </c>
      <c r="J64" s="251" t="s">
        <v>100</v>
      </c>
      <c r="K64" s="233"/>
      <c r="L64" s="236"/>
      <c r="M64" s="236"/>
    </row>
    <row r="65" spans="1:13">
      <c r="A65" s="231">
        <v>42196</v>
      </c>
      <c r="B65" s="232">
        <v>0.33333333333333331</v>
      </c>
      <c r="C65" s="233">
        <v>1</v>
      </c>
      <c r="D65" s="233"/>
      <c r="E65" s="233" t="s">
        <v>157</v>
      </c>
      <c r="F65" s="233"/>
      <c r="G65" s="233" t="s">
        <v>406</v>
      </c>
      <c r="H65" s="230" t="s">
        <v>303</v>
      </c>
      <c r="I65" s="235" t="s">
        <v>304</v>
      </c>
      <c r="J65" s="251" t="s">
        <v>99</v>
      </c>
      <c r="K65" s="233"/>
      <c r="L65" s="236"/>
      <c r="M65" s="236"/>
    </row>
    <row r="66" spans="1:13">
      <c r="A66" s="231">
        <v>42196</v>
      </c>
      <c r="B66" s="232">
        <v>0.33333333333333331</v>
      </c>
      <c r="C66" s="233">
        <v>2</v>
      </c>
      <c r="D66" s="233"/>
      <c r="E66" s="233" t="s">
        <v>130</v>
      </c>
      <c r="F66" s="233"/>
      <c r="G66" s="233" t="s">
        <v>405</v>
      </c>
      <c r="H66" s="230" t="s">
        <v>302</v>
      </c>
      <c r="I66" s="235" t="s">
        <v>304</v>
      </c>
      <c r="J66" s="251" t="s">
        <v>99</v>
      </c>
      <c r="K66" s="233"/>
      <c r="L66" s="236"/>
      <c r="M66" s="236"/>
    </row>
    <row r="67" spans="1:13">
      <c r="A67" s="243">
        <v>42196</v>
      </c>
      <c r="B67" s="244">
        <v>0.33333333333333331</v>
      </c>
      <c r="C67" s="230">
        <v>3</v>
      </c>
      <c r="E67" s="230" t="s">
        <v>347</v>
      </c>
      <c r="G67" s="230" t="s">
        <v>348</v>
      </c>
      <c r="H67" s="230" t="s">
        <v>302</v>
      </c>
      <c r="I67" s="251" t="s">
        <v>91</v>
      </c>
      <c r="J67" s="251" t="s">
        <v>104</v>
      </c>
      <c r="K67" s="233"/>
      <c r="L67" s="236"/>
      <c r="M67" s="236"/>
    </row>
    <row r="68" spans="1:13">
      <c r="A68" s="243">
        <v>42196</v>
      </c>
      <c r="B68" s="244">
        <v>0.33333333333333331</v>
      </c>
      <c r="C68" s="230">
        <v>4</v>
      </c>
      <c r="E68" s="230" t="s">
        <v>349</v>
      </c>
      <c r="G68" s="230" t="s">
        <v>177</v>
      </c>
      <c r="H68" s="230" t="s">
        <v>302</v>
      </c>
      <c r="I68" s="251" t="s">
        <v>91</v>
      </c>
      <c r="J68" s="251" t="s">
        <v>104</v>
      </c>
      <c r="K68" s="233"/>
      <c r="L68" s="236"/>
      <c r="M68" s="236"/>
    </row>
    <row r="69" spans="1:13">
      <c r="A69" s="231">
        <v>42196</v>
      </c>
      <c r="B69" s="232">
        <v>0.33333333333333331</v>
      </c>
      <c r="C69" s="233">
        <v>6</v>
      </c>
      <c r="D69" s="233"/>
      <c r="E69" s="233" t="s">
        <v>563</v>
      </c>
      <c r="F69" s="233"/>
      <c r="G69" s="233" t="s">
        <v>566</v>
      </c>
      <c r="H69" s="230" t="s">
        <v>302</v>
      </c>
      <c r="I69" s="235" t="s">
        <v>304</v>
      </c>
      <c r="J69" s="251" t="s">
        <v>97</v>
      </c>
      <c r="K69" s="233"/>
      <c r="L69" s="236"/>
      <c r="M69" s="236"/>
    </row>
    <row r="70" spans="1:13">
      <c r="A70" s="239">
        <v>42196</v>
      </c>
      <c r="B70" s="240">
        <v>0.33333333333333331</v>
      </c>
      <c r="C70" s="241">
        <v>7</v>
      </c>
      <c r="D70" s="241"/>
      <c r="E70" s="241" t="s">
        <v>442</v>
      </c>
      <c r="F70" s="241"/>
      <c r="G70" s="241" t="s">
        <v>441</v>
      </c>
      <c r="H70" s="241" t="s">
        <v>302</v>
      </c>
      <c r="I70" s="252" t="s">
        <v>91</v>
      </c>
      <c r="J70" s="251" t="s">
        <v>94</v>
      </c>
      <c r="K70" s="233"/>
      <c r="L70" s="236"/>
      <c r="M70" s="236"/>
    </row>
    <row r="71" spans="1:13">
      <c r="A71" s="239">
        <v>42196</v>
      </c>
      <c r="B71" s="240">
        <v>0.33333333333333331</v>
      </c>
      <c r="C71" s="241">
        <v>8</v>
      </c>
      <c r="D71" s="241"/>
      <c r="E71" s="241" t="s">
        <v>129</v>
      </c>
      <c r="F71" s="241"/>
      <c r="G71" s="241" t="s">
        <v>130</v>
      </c>
      <c r="H71" s="241" t="s">
        <v>304</v>
      </c>
      <c r="I71" s="252" t="s">
        <v>91</v>
      </c>
      <c r="J71" s="251" t="s">
        <v>94</v>
      </c>
      <c r="K71" s="233"/>
      <c r="L71" s="236"/>
      <c r="M71" s="236"/>
    </row>
    <row r="72" spans="1:13">
      <c r="A72" s="231">
        <v>42196</v>
      </c>
      <c r="B72" s="232">
        <v>0.33333333333333331</v>
      </c>
      <c r="C72" s="233">
        <v>11</v>
      </c>
      <c r="D72" s="233"/>
      <c r="E72" s="233" t="s">
        <v>407</v>
      </c>
      <c r="F72" s="233"/>
      <c r="G72" s="233" t="s">
        <v>158</v>
      </c>
      <c r="H72" s="230" t="s">
        <v>304</v>
      </c>
      <c r="I72" s="235" t="s">
        <v>304</v>
      </c>
      <c r="J72" s="251" t="s">
        <v>99</v>
      </c>
      <c r="K72" s="233"/>
      <c r="L72" s="236"/>
      <c r="M72" s="236"/>
    </row>
    <row r="73" spans="1:13">
      <c r="A73" s="231">
        <v>42196</v>
      </c>
      <c r="B73" s="232">
        <v>0.33333333333333331</v>
      </c>
      <c r="C73" s="233" t="s">
        <v>61</v>
      </c>
      <c r="D73" s="233"/>
      <c r="E73" s="233" t="s">
        <v>151</v>
      </c>
      <c r="F73" s="233"/>
      <c r="G73" s="233" t="s">
        <v>396</v>
      </c>
      <c r="H73" s="230" t="s">
        <v>304</v>
      </c>
      <c r="I73" s="237" t="s">
        <v>304</v>
      </c>
      <c r="J73" s="251" t="s">
        <v>98</v>
      </c>
      <c r="K73" s="233"/>
      <c r="L73" s="236"/>
      <c r="M73" s="236"/>
    </row>
    <row r="74" spans="1:13">
      <c r="A74" s="239">
        <v>42196</v>
      </c>
      <c r="B74" s="240">
        <v>0.34375</v>
      </c>
      <c r="C74" s="241">
        <v>8</v>
      </c>
      <c r="D74" s="241"/>
      <c r="E74" s="241" t="s">
        <v>130</v>
      </c>
      <c r="F74" s="241"/>
      <c r="G74" s="241" t="s">
        <v>447</v>
      </c>
      <c r="H74" s="241" t="s">
        <v>304</v>
      </c>
      <c r="I74" s="252" t="s">
        <v>91</v>
      </c>
      <c r="J74" s="251" t="s">
        <v>94</v>
      </c>
      <c r="K74" s="233"/>
      <c r="L74" s="236"/>
      <c r="M74" s="236"/>
    </row>
    <row r="75" spans="1:13">
      <c r="A75" s="231">
        <v>42196</v>
      </c>
      <c r="B75" s="232">
        <v>0.35416666666666669</v>
      </c>
      <c r="C75" s="233">
        <v>9</v>
      </c>
      <c r="D75" s="233"/>
      <c r="E75" s="233" t="s">
        <v>542</v>
      </c>
      <c r="F75" s="233"/>
      <c r="G75" s="233" t="s">
        <v>545</v>
      </c>
      <c r="H75" s="230" t="s">
        <v>302</v>
      </c>
      <c r="I75" s="237" t="s">
        <v>304</v>
      </c>
      <c r="J75" s="251" t="s">
        <v>90</v>
      </c>
      <c r="K75" s="233"/>
      <c r="L75" s="236"/>
      <c r="M75" s="236"/>
    </row>
    <row r="76" spans="1:13">
      <c r="A76" s="231">
        <v>42196</v>
      </c>
      <c r="B76" s="232">
        <v>0.35416666666666669</v>
      </c>
      <c r="C76" s="233">
        <v>10</v>
      </c>
      <c r="D76" s="233"/>
      <c r="E76" s="233" t="s">
        <v>191</v>
      </c>
      <c r="F76" s="233"/>
      <c r="G76" s="233" t="s">
        <v>190</v>
      </c>
      <c r="H76" s="230" t="s">
        <v>303</v>
      </c>
      <c r="I76" s="237" t="s">
        <v>304</v>
      </c>
      <c r="J76" s="251" t="s">
        <v>90</v>
      </c>
      <c r="K76" s="233"/>
      <c r="L76" s="236"/>
      <c r="M76" s="236"/>
    </row>
    <row r="77" spans="1:13">
      <c r="A77" s="243">
        <v>42196</v>
      </c>
      <c r="B77" s="244">
        <v>0.38541666666666669</v>
      </c>
      <c r="C77" s="230">
        <v>1</v>
      </c>
      <c r="E77" s="230" t="s">
        <v>334</v>
      </c>
      <c r="G77" s="230" t="s">
        <v>330</v>
      </c>
      <c r="H77" s="230" t="s">
        <v>303</v>
      </c>
      <c r="I77" s="251" t="s">
        <v>91</v>
      </c>
      <c r="J77" s="251" t="s">
        <v>99</v>
      </c>
      <c r="K77" s="233"/>
      <c r="L77" s="236"/>
      <c r="M77" s="236"/>
    </row>
    <row r="78" spans="1:13">
      <c r="A78" s="243">
        <v>42196</v>
      </c>
      <c r="B78" s="244">
        <v>0.38541666666666669</v>
      </c>
      <c r="C78" s="230">
        <v>2</v>
      </c>
      <c r="E78" s="230" t="s">
        <v>162</v>
      </c>
      <c r="G78" s="230" t="s">
        <v>163</v>
      </c>
      <c r="H78" s="230" t="s">
        <v>306</v>
      </c>
      <c r="I78" s="251" t="s">
        <v>91</v>
      </c>
      <c r="J78" s="251" t="s">
        <v>99</v>
      </c>
      <c r="K78" s="233"/>
      <c r="L78" s="236"/>
      <c r="M78" s="236"/>
    </row>
    <row r="79" spans="1:13">
      <c r="A79" s="243">
        <v>42196</v>
      </c>
      <c r="B79" s="244">
        <v>0.38541666666666669</v>
      </c>
      <c r="C79" s="230">
        <v>3</v>
      </c>
      <c r="E79" s="230" t="s">
        <v>339</v>
      </c>
      <c r="G79" s="230" t="s">
        <v>336</v>
      </c>
      <c r="H79" s="230" t="s">
        <v>306</v>
      </c>
      <c r="I79" s="251" t="s">
        <v>91</v>
      </c>
      <c r="J79" s="251" t="s">
        <v>99</v>
      </c>
      <c r="K79" s="233"/>
      <c r="L79" s="236"/>
      <c r="M79" s="236"/>
    </row>
    <row r="80" spans="1:13">
      <c r="A80" s="231">
        <v>42196</v>
      </c>
      <c r="B80" s="232">
        <v>0.38541666666666669</v>
      </c>
      <c r="C80" s="233">
        <v>4</v>
      </c>
      <c r="D80" s="233"/>
      <c r="E80" s="233" t="s">
        <v>148</v>
      </c>
      <c r="F80" s="233"/>
      <c r="G80" s="233" t="s">
        <v>402</v>
      </c>
      <c r="H80" s="230" t="s">
        <v>306</v>
      </c>
      <c r="I80" s="237" t="s">
        <v>304</v>
      </c>
      <c r="J80" s="251" t="s">
        <v>98</v>
      </c>
      <c r="K80" s="233"/>
      <c r="L80" s="236"/>
      <c r="M80" s="236"/>
    </row>
    <row r="81" spans="1:13">
      <c r="A81" s="231">
        <v>42196</v>
      </c>
      <c r="B81" s="232">
        <v>0.38541666666666669</v>
      </c>
      <c r="C81" s="233">
        <v>6</v>
      </c>
      <c r="D81" s="233"/>
      <c r="E81" s="233" t="s">
        <v>565</v>
      </c>
      <c r="F81" s="233"/>
      <c r="G81" s="233" t="s">
        <v>562</v>
      </c>
      <c r="H81" s="230" t="s">
        <v>302</v>
      </c>
      <c r="I81" s="235" t="s">
        <v>304</v>
      </c>
      <c r="J81" s="251" t="s">
        <v>97</v>
      </c>
      <c r="K81" s="233"/>
      <c r="L81" s="236"/>
      <c r="M81" s="236"/>
    </row>
    <row r="82" spans="1:13">
      <c r="A82" s="239">
        <v>42196</v>
      </c>
      <c r="B82" s="240">
        <v>0.38541666666666669</v>
      </c>
      <c r="C82" s="241">
        <v>7</v>
      </c>
      <c r="D82" s="241"/>
      <c r="E82" s="241" t="s">
        <v>131</v>
      </c>
      <c r="F82" s="241"/>
      <c r="G82" s="241" t="s">
        <v>447</v>
      </c>
      <c r="H82" s="241" t="s">
        <v>303</v>
      </c>
      <c r="I82" s="252" t="s">
        <v>91</v>
      </c>
      <c r="J82" s="251" t="s">
        <v>94</v>
      </c>
      <c r="K82" s="233"/>
      <c r="L82" s="236"/>
      <c r="M82" s="236"/>
    </row>
    <row r="83" spans="1:13">
      <c r="A83" s="231">
        <v>42196</v>
      </c>
      <c r="B83" s="232">
        <v>0.38541666666666669</v>
      </c>
      <c r="C83" s="233">
        <v>8</v>
      </c>
      <c r="D83" s="233"/>
      <c r="E83" s="233" t="s">
        <v>136</v>
      </c>
      <c r="F83" s="233"/>
      <c r="G83" s="233" t="s">
        <v>134</v>
      </c>
      <c r="H83" s="235" t="s">
        <v>95</v>
      </c>
      <c r="I83" s="235" t="s">
        <v>304</v>
      </c>
      <c r="J83" s="251" t="s">
        <v>94</v>
      </c>
      <c r="K83" s="233"/>
      <c r="L83" s="242"/>
      <c r="M83" s="236"/>
    </row>
    <row r="84" spans="1:13">
      <c r="A84" s="231">
        <v>42196</v>
      </c>
      <c r="B84" s="232">
        <v>0.38541666666666669</v>
      </c>
      <c r="C84" s="233" t="s">
        <v>61</v>
      </c>
      <c r="D84" s="233"/>
      <c r="E84" s="238" t="s">
        <v>397</v>
      </c>
      <c r="F84" s="238"/>
      <c r="G84" s="233" t="s">
        <v>570</v>
      </c>
      <c r="H84" s="230" t="s">
        <v>302</v>
      </c>
      <c r="I84" s="237" t="s">
        <v>304</v>
      </c>
      <c r="J84" s="251" t="s">
        <v>98</v>
      </c>
      <c r="K84" s="233"/>
      <c r="L84" s="236"/>
      <c r="M84" s="236"/>
    </row>
    <row r="85" spans="1:13">
      <c r="A85" s="231">
        <v>42196</v>
      </c>
      <c r="B85" s="232">
        <v>0.39930555555555558</v>
      </c>
      <c r="C85" s="233">
        <v>9</v>
      </c>
      <c r="D85" s="233"/>
      <c r="E85" s="233" t="s">
        <v>541</v>
      </c>
      <c r="F85" s="233"/>
      <c r="G85" s="233" t="s">
        <v>193</v>
      </c>
      <c r="H85" s="230" t="s">
        <v>306</v>
      </c>
      <c r="I85" s="237" t="s">
        <v>304</v>
      </c>
      <c r="J85" s="251" t="s">
        <v>90</v>
      </c>
      <c r="K85" s="233"/>
      <c r="L85" s="236"/>
      <c r="M85" s="236"/>
    </row>
    <row r="86" spans="1:13">
      <c r="A86" s="231">
        <v>42196</v>
      </c>
      <c r="B86" s="232">
        <v>0.39930555555555558</v>
      </c>
      <c r="C86" s="233">
        <v>10</v>
      </c>
      <c r="D86" s="233"/>
      <c r="E86" s="233" t="s">
        <v>194</v>
      </c>
      <c r="F86" s="233"/>
      <c r="G86" s="233" t="s">
        <v>192</v>
      </c>
      <c r="H86" s="230" t="s">
        <v>306</v>
      </c>
      <c r="I86" s="237" t="s">
        <v>304</v>
      </c>
      <c r="J86" s="251" t="s">
        <v>90</v>
      </c>
      <c r="K86" s="233"/>
      <c r="L86" s="236"/>
      <c r="M86" s="236"/>
    </row>
    <row r="87" spans="1:13">
      <c r="A87" s="231">
        <v>42196</v>
      </c>
      <c r="B87" s="232">
        <v>0.4375</v>
      </c>
      <c r="C87" s="233">
        <v>1</v>
      </c>
      <c r="D87" s="233"/>
      <c r="E87" s="233" t="s">
        <v>411</v>
      </c>
      <c r="F87" s="233"/>
      <c r="G87" s="233" t="s">
        <v>413</v>
      </c>
      <c r="H87" s="230" t="s">
        <v>305</v>
      </c>
      <c r="I87" s="235" t="s">
        <v>304</v>
      </c>
      <c r="J87" s="251" t="s">
        <v>99</v>
      </c>
      <c r="K87" s="233"/>
      <c r="L87" s="236"/>
      <c r="M87" s="236"/>
    </row>
    <row r="88" spans="1:13">
      <c r="A88" s="243">
        <v>42196</v>
      </c>
      <c r="B88" s="244">
        <v>0.4375</v>
      </c>
      <c r="C88" s="230">
        <v>2</v>
      </c>
      <c r="E88" s="230" t="s">
        <v>351</v>
      </c>
      <c r="G88" s="230" t="s">
        <v>178</v>
      </c>
      <c r="H88" s="230" t="s">
        <v>304</v>
      </c>
      <c r="I88" s="251" t="s">
        <v>91</v>
      </c>
      <c r="J88" s="251" t="s">
        <v>104</v>
      </c>
      <c r="K88" s="233"/>
      <c r="L88" s="236"/>
      <c r="M88" s="236"/>
    </row>
    <row r="89" spans="1:13">
      <c r="A89" s="243">
        <v>42196</v>
      </c>
      <c r="B89" s="244">
        <v>0.4375</v>
      </c>
      <c r="C89" s="230">
        <v>3</v>
      </c>
      <c r="E89" s="230" t="s">
        <v>352</v>
      </c>
      <c r="G89" s="230" t="s">
        <v>350</v>
      </c>
      <c r="H89" s="230" t="s">
        <v>304</v>
      </c>
      <c r="I89" s="251" t="s">
        <v>91</v>
      </c>
      <c r="J89" s="251" t="s">
        <v>104</v>
      </c>
      <c r="K89" s="233"/>
      <c r="L89" s="236"/>
      <c r="M89" s="236"/>
    </row>
    <row r="90" spans="1:13">
      <c r="A90" s="231">
        <v>42196</v>
      </c>
      <c r="B90" s="232">
        <v>0.4375</v>
      </c>
      <c r="C90" s="233">
        <v>4</v>
      </c>
      <c r="D90" s="233"/>
      <c r="E90" s="233" t="s">
        <v>569</v>
      </c>
      <c r="F90" s="233"/>
      <c r="G90" s="233" t="s">
        <v>403</v>
      </c>
      <c r="H90" s="230" t="s">
        <v>306</v>
      </c>
      <c r="I90" s="237" t="s">
        <v>304</v>
      </c>
      <c r="J90" s="251" t="s">
        <v>98</v>
      </c>
      <c r="K90" s="233"/>
      <c r="L90" s="236"/>
      <c r="M90" s="236"/>
    </row>
    <row r="91" spans="1:13">
      <c r="A91" s="231">
        <v>42196</v>
      </c>
      <c r="B91" s="232">
        <v>0.4375</v>
      </c>
      <c r="C91" s="233">
        <v>6</v>
      </c>
      <c r="D91" s="233"/>
      <c r="E91" s="233" t="s">
        <v>564</v>
      </c>
      <c r="F91" s="233"/>
      <c r="G91" s="233" t="s">
        <v>138</v>
      </c>
      <c r="H91" s="230" t="s">
        <v>304</v>
      </c>
      <c r="I91" s="235" t="s">
        <v>304</v>
      </c>
      <c r="J91" s="251" t="s">
        <v>97</v>
      </c>
      <c r="K91" s="233"/>
      <c r="L91" s="236"/>
      <c r="M91" s="236"/>
    </row>
    <row r="92" spans="1:13">
      <c r="A92" s="239">
        <v>42196</v>
      </c>
      <c r="B92" s="240">
        <v>0.4375</v>
      </c>
      <c r="C92" s="241">
        <v>7</v>
      </c>
      <c r="D92" s="241"/>
      <c r="E92" s="241" t="s">
        <v>127</v>
      </c>
      <c r="F92" s="241"/>
      <c r="G92" s="241" t="s">
        <v>485</v>
      </c>
      <c r="H92" s="241" t="s">
        <v>305</v>
      </c>
      <c r="I92" s="252" t="s">
        <v>91</v>
      </c>
      <c r="J92" s="251" t="s">
        <v>94</v>
      </c>
      <c r="K92" s="233"/>
      <c r="L92" s="236"/>
      <c r="M92" s="236"/>
    </row>
    <row r="93" spans="1:13">
      <c r="A93" s="239">
        <v>42196</v>
      </c>
      <c r="B93" s="240">
        <v>0.4375</v>
      </c>
      <c r="C93" s="241">
        <v>8</v>
      </c>
      <c r="D93" s="241"/>
      <c r="E93" s="241" t="s">
        <v>440</v>
      </c>
      <c r="F93" s="241"/>
      <c r="G93" s="241" t="s">
        <v>128</v>
      </c>
      <c r="H93" s="241" t="s">
        <v>305</v>
      </c>
      <c r="I93" s="252" t="s">
        <v>91</v>
      </c>
      <c r="J93" s="251" t="s">
        <v>94</v>
      </c>
      <c r="K93" s="233"/>
      <c r="L93" s="236"/>
      <c r="M93" s="236"/>
    </row>
    <row r="94" spans="1:13">
      <c r="A94" s="231">
        <v>42196</v>
      </c>
      <c r="B94" s="232">
        <v>0.4375</v>
      </c>
      <c r="C94" s="233" t="s">
        <v>61</v>
      </c>
      <c r="D94" s="233"/>
      <c r="E94" s="233" t="s">
        <v>149</v>
      </c>
      <c r="F94" s="233"/>
      <c r="G94" s="233" t="s">
        <v>398</v>
      </c>
      <c r="H94" s="230" t="s">
        <v>304</v>
      </c>
      <c r="I94" s="237" t="s">
        <v>304</v>
      </c>
      <c r="J94" s="251" t="s">
        <v>98</v>
      </c>
      <c r="K94" s="233"/>
      <c r="L94" s="236"/>
      <c r="M94" s="236"/>
    </row>
    <row r="95" spans="1:13">
      <c r="A95" s="239">
        <v>42196</v>
      </c>
      <c r="B95" s="240">
        <v>0.44444444444444442</v>
      </c>
      <c r="C95" s="241">
        <v>9</v>
      </c>
      <c r="D95" s="241"/>
      <c r="E95" s="241" t="s">
        <v>437</v>
      </c>
      <c r="F95" s="241"/>
      <c r="G95" s="241" t="s">
        <v>436</v>
      </c>
      <c r="H95" s="230" t="s">
        <v>302</v>
      </c>
      <c r="I95" s="235" t="s">
        <v>91</v>
      </c>
      <c r="J95" s="251" t="s">
        <v>90</v>
      </c>
      <c r="K95" s="233"/>
      <c r="L95" s="236"/>
      <c r="M95" s="236"/>
    </row>
    <row r="96" spans="1:13">
      <c r="A96" s="231">
        <v>42196</v>
      </c>
      <c r="B96" s="232">
        <v>0.44444444444444442</v>
      </c>
      <c r="C96" s="233">
        <v>10</v>
      </c>
      <c r="D96" s="233"/>
      <c r="E96" s="233" t="s">
        <v>432</v>
      </c>
      <c r="F96" s="233"/>
      <c r="G96" s="233" t="s">
        <v>430</v>
      </c>
      <c r="H96" s="230" t="s">
        <v>302</v>
      </c>
      <c r="I96" s="235" t="s">
        <v>91</v>
      </c>
      <c r="J96" s="251" t="s">
        <v>90</v>
      </c>
      <c r="K96" s="233"/>
      <c r="L96" s="236"/>
      <c r="M96" s="236"/>
    </row>
    <row r="97" spans="1:13">
      <c r="A97" s="231">
        <v>42196</v>
      </c>
      <c r="B97" s="232">
        <v>0.48958333333333298</v>
      </c>
      <c r="C97" s="233">
        <v>6</v>
      </c>
      <c r="D97" s="233"/>
      <c r="E97" s="233" t="s">
        <v>567</v>
      </c>
      <c r="F97" s="233"/>
      <c r="G97" s="233" t="s">
        <v>137</v>
      </c>
      <c r="H97" s="230" t="s">
        <v>304</v>
      </c>
      <c r="I97" s="235" t="s">
        <v>304</v>
      </c>
      <c r="J97" s="251" t="s">
        <v>97</v>
      </c>
      <c r="K97" s="233"/>
      <c r="L97" s="236"/>
      <c r="M97" s="236"/>
    </row>
    <row r="98" spans="1:13">
      <c r="A98" s="231">
        <v>42196</v>
      </c>
      <c r="B98" s="232">
        <v>0.48958333333333331</v>
      </c>
      <c r="C98" s="233">
        <v>1</v>
      </c>
      <c r="D98" s="233"/>
      <c r="E98" s="233" t="s">
        <v>159</v>
      </c>
      <c r="F98" s="238"/>
      <c r="G98" s="233" t="s">
        <v>412</v>
      </c>
      <c r="H98" s="230" t="s">
        <v>305</v>
      </c>
      <c r="I98" s="235" t="s">
        <v>304</v>
      </c>
      <c r="J98" s="251" t="s">
        <v>99</v>
      </c>
      <c r="K98" s="233"/>
      <c r="L98" s="236"/>
      <c r="M98" s="236"/>
    </row>
    <row r="99" spans="1:13">
      <c r="A99" s="243">
        <v>42196</v>
      </c>
      <c r="B99" s="244">
        <v>0.48958333333333331</v>
      </c>
      <c r="C99" s="230">
        <v>2</v>
      </c>
      <c r="E99" s="230" t="s">
        <v>39</v>
      </c>
      <c r="G99" s="230" t="s">
        <v>460</v>
      </c>
      <c r="H99" s="230" t="s">
        <v>306</v>
      </c>
      <c r="I99" s="251" t="s">
        <v>91</v>
      </c>
      <c r="J99" s="251" t="s">
        <v>98</v>
      </c>
      <c r="K99" s="233"/>
      <c r="L99" s="236"/>
      <c r="M99" s="236"/>
    </row>
    <row r="100" spans="1:13">
      <c r="A100" s="243">
        <v>42196</v>
      </c>
      <c r="B100" s="244">
        <v>0.48958333333333331</v>
      </c>
      <c r="C100" s="230">
        <v>3</v>
      </c>
      <c r="E100" s="230" t="s">
        <v>456</v>
      </c>
      <c r="G100" s="230" t="s">
        <v>156</v>
      </c>
      <c r="H100" s="230" t="s">
        <v>182</v>
      </c>
      <c r="I100" s="251" t="s">
        <v>91</v>
      </c>
      <c r="J100" s="251" t="s">
        <v>98</v>
      </c>
      <c r="K100" s="233"/>
      <c r="L100" s="236"/>
      <c r="M100" s="236"/>
    </row>
    <row r="101" spans="1:13">
      <c r="A101" s="243">
        <v>42196</v>
      </c>
      <c r="B101" s="244">
        <v>0.48958333333333331</v>
      </c>
      <c r="C101" s="230">
        <v>4</v>
      </c>
      <c r="E101" s="230" t="s">
        <v>467</v>
      </c>
      <c r="G101" s="230" t="s">
        <v>459</v>
      </c>
      <c r="H101" s="230" t="s">
        <v>303</v>
      </c>
      <c r="I101" s="251" t="s">
        <v>91</v>
      </c>
      <c r="J101" s="251" t="s">
        <v>98</v>
      </c>
      <c r="K101" s="233"/>
      <c r="L101" s="236"/>
      <c r="M101" s="236"/>
    </row>
    <row r="102" spans="1:13">
      <c r="A102" s="231">
        <v>42196</v>
      </c>
      <c r="B102" s="232">
        <v>0.48958333333333331</v>
      </c>
      <c r="C102" s="233">
        <v>7</v>
      </c>
      <c r="D102" s="233"/>
      <c r="E102" s="233" t="s">
        <v>133</v>
      </c>
      <c r="F102" s="233"/>
      <c r="G102" s="233" t="s">
        <v>132</v>
      </c>
      <c r="H102" s="251" t="s">
        <v>92</v>
      </c>
      <c r="I102" s="237" t="s">
        <v>304</v>
      </c>
      <c r="J102" s="251" t="s">
        <v>94</v>
      </c>
      <c r="K102" s="233"/>
      <c r="L102" s="236"/>
      <c r="M102" s="236"/>
    </row>
    <row r="103" spans="1:13">
      <c r="A103" s="231">
        <v>42196</v>
      </c>
      <c r="B103" s="232">
        <v>0.48958333333333331</v>
      </c>
      <c r="C103" s="233">
        <v>8</v>
      </c>
      <c r="D103" s="233"/>
      <c r="E103" s="233" t="s">
        <v>553</v>
      </c>
      <c r="F103" s="233"/>
      <c r="G103" s="233" t="s">
        <v>550</v>
      </c>
      <c r="H103" s="251" t="s">
        <v>92</v>
      </c>
      <c r="I103" s="237" t="s">
        <v>304</v>
      </c>
      <c r="J103" s="251" t="s">
        <v>94</v>
      </c>
      <c r="K103" s="233"/>
      <c r="L103" s="236"/>
      <c r="M103" s="236"/>
    </row>
    <row r="104" spans="1:13">
      <c r="A104" s="231">
        <v>42196</v>
      </c>
      <c r="B104" s="232">
        <v>0.48958333333333331</v>
      </c>
      <c r="C104" s="233">
        <v>9</v>
      </c>
      <c r="D104" s="233"/>
      <c r="E104" s="233" t="s">
        <v>434</v>
      </c>
      <c r="F104" s="233"/>
      <c r="G104" s="233" t="s">
        <v>201</v>
      </c>
      <c r="H104" s="230" t="s">
        <v>304</v>
      </c>
      <c r="I104" s="235" t="s">
        <v>91</v>
      </c>
      <c r="J104" s="251" t="s">
        <v>90</v>
      </c>
      <c r="K104" s="233"/>
      <c r="L104" s="236"/>
      <c r="M104" s="236"/>
    </row>
    <row r="105" spans="1:13">
      <c r="A105" s="231">
        <v>42196</v>
      </c>
      <c r="B105" s="232">
        <v>0.48958333333333331</v>
      </c>
      <c r="C105" s="233">
        <v>10</v>
      </c>
      <c r="D105" s="233"/>
      <c r="E105" s="233" t="s">
        <v>202</v>
      </c>
      <c r="F105" s="233"/>
      <c r="G105" s="233" t="s">
        <v>433</v>
      </c>
      <c r="H105" s="230" t="s">
        <v>304</v>
      </c>
      <c r="I105" s="235" t="s">
        <v>91</v>
      </c>
      <c r="J105" s="251" t="s">
        <v>90</v>
      </c>
      <c r="K105" s="233"/>
      <c r="L105" s="236"/>
      <c r="M105" s="236"/>
    </row>
    <row r="106" spans="1:13">
      <c r="A106" s="231">
        <v>42196</v>
      </c>
      <c r="B106" s="232">
        <v>0.48958333333333331</v>
      </c>
      <c r="C106" s="233" t="s">
        <v>61</v>
      </c>
      <c r="D106" s="233"/>
      <c r="E106" s="233" t="s">
        <v>568</v>
      </c>
      <c r="F106" s="233"/>
      <c r="G106" s="233" t="s">
        <v>150</v>
      </c>
      <c r="H106" s="230" t="s">
        <v>302</v>
      </c>
      <c r="I106" s="237" t="s">
        <v>304</v>
      </c>
      <c r="J106" s="251" t="s">
        <v>98</v>
      </c>
      <c r="K106" s="233"/>
      <c r="L106" s="236"/>
      <c r="M106" s="236"/>
    </row>
    <row r="107" spans="1:13">
      <c r="A107" s="231">
        <v>42196</v>
      </c>
      <c r="B107" s="232">
        <v>0.53472222222222221</v>
      </c>
      <c r="C107" s="233">
        <v>9</v>
      </c>
      <c r="D107" s="233"/>
      <c r="E107" s="233" t="s">
        <v>544</v>
      </c>
      <c r="F107" s="233"/>
      <c r="G107" s="233" t="s">
        <v>543</v>
      </c>
      <c r="H107" s="230" t="s">
        <v>304</v>
      </c>
      <c r="I107" s="237" t="s">
        <v>304</v>
      </c>
      <c r="J107" s="251" t="s">
        <v>90</v>
      </c>
      <c r="K107" s="233"/>
      <c r="L107" s="236"/>
      <c r="M107" s="236"/>
    </row>
    <row r="108" spans="1:13">
      <c r="A108" s="231">
        <v>42196</v>
      </c>
      <c r="B108" s="232">
        <v>0.53472222222222221</v>
      </c>
      <c r="C108" s="233">
        <v>10</v>
      </c>
      <c r="D108" s="233"/>
      <c r="E108" s="233" t="s">
        <v>533</v>
      </c>
      <c r="F108" s="233"/>
      <c r="G108" s="233" t="s">
        <v>535</v>
      </c>
      <c r="H108" s="230" t="s">
        <v>302</v>
      </c>
      <c r="I108" s="235" t="s">
        <v>304</v>
      </c>
      <c r="J108" s="251" t="s">
        <v>89</v>
      </c>
      <c r="K108" s="233"/>
      <c r="L108" s="236"/>
      <c r="M108" s="236"/>
    </row>
    <row r="109" spans="1:13">
      <c r="A109" s="243">
        <v>42196</v>
      </c>
      <c r="B109" s="244">
        <v>0.54166666666666663</v>
      </c>
      <c r="C109" s="230">
        <v>1</v>
      </c>
      <c r="E109" s="230" t="s">
        <v>173</v>
      </c>
      <c r="G109" s="230" t="s">
        <v>174</v>
      </c>
      <c r="H109" s="230" t="s">
        <v>302</v>
      </c>
      <c r="I109" s="251" t="s">
        <v>91</v>
      </c>
      <c r="J109" s="251" t="s">
        <v>100</v>
      </c>
      <c r="K109" s="233"/>
      <c r="L109" s="236"/>
      <c r="M109" s="236"/>
    </row>
    <row r="110" spans="1:13">
      <c r="A110" s="243">
        <v>42196</v>
      </c>
      <c r="B110" s="244">
        <v>0.54166666666666663</v>
      </c>
      <c r="C110" s="230">
        <v>2</v>
      </c>
      <c r="E110" s="230" t="s">
        <v>161</v>
      </c>
      <c r="G110" s="230" t="s">
        <v>333</v>
      </c>
      <c r="H110" s="230" t="s">
        <v>302</v>
      </c>
      <c r="I110" s="251" t="s">
        <v>91</v>
      </c>
      <c r="J110" s="251" t="s">
        <v>99</v>
      </c>
      <c r="K110" s="233"/>
      <c r="L110" s="236"/>
      <c r="M110" s="236"/>
    </row>
    <row r="111" spans="1:13">
      <c r="A111" s="243">
        <v>42196</v>
      </c>
      <c r="B111" s="244">
        <v>0.54166666666666663</v>
      </c>
      <c r="C111" s="230">
        <v>3</v>
      </c>
      <c r="E111" s="230" t="s">
        <v>160</v>
      </c>
      <c r="G111" s="230" t="s">
        <v>164</v>
      </c>
      <c r="H111" s="230" t="s">
        <v>304</v>
      </c>
      <c r="I111" s="251" t="s">
        <v>91</v>
      </c>
      <c r="J111" s="251" t="s">
        <v>99</v>
      </c>
      <c r="K111" s="233"/>
      <c r="L111" s="236"/>
      <c r="M111" s="236"/>
    </row>
    <row r="112" spans="1:13">
      <c r="A112" s="243">
        <v>42196</v>
      </c>
      <c r="B112" s="244">
        <v>0.54166666666666663</v>
      </c>
      <c r="C112" s="230">
        <v>4</v>
      </c>
      <c r="E112" s="230" t="s">
        <v>155</v>
      </c>
      <c r="G112" s="230" t="s">
        <v>462</v>
      </c>
      <c r="H112" s="230" t="s">
        <v>304</v>
      </c>
      <c r="I112" s="251" t="s">
        <v>91</v>
      </c>
      <c r="J112" s="251" t="s">
        <v>98</v>
      </c>
      <c r="K112" s="233"/>
      <c r="L112" s="236"/>
      <c r="M112" s="236"/>
    </row>
    <row r="113" spans="1:13">
      <c r="A113" s="239">
        <v>42196</v>
      </c>
      <c r="B113" s="240">
        <v>0.54166666666666663</v>
      </c>
      <c r="C113" s="241">
        <v>6</v>
      </c>
      <c r="D113" s="241"/>
      <c r="E113" s="241" t="s">
        <v>140</v>
      </c>
      <c r="F113" s="241"/>
      <c r="G113" s="241" t="s">
        <v>450</v>
      </c>
      <c r="H113" s="241" t="s">
        <v>304</v>
      </c>
      <c r="I113" s="252" t="s">
        <v>91</v>
      </c>
      <c r="J113" s="251" t="s">
        <v>97</v>
      </c>
      <c r="K113" s="233"/>
      <c r="L113" s="236"/>
      <c r="M113" s="236"/>
    </row>
    <row r="114" spans="1:13">
      <c r="A114" s="231">
        <v>42196</v>
      </c>
      <c r="B114" s="232">
        <v>0.54166666666666663</v>
      </c>
      <c r="C114" s="233">
        <v>7</v>
      </c>
      <c r="D114" s="233"/>
      <c r="E114" s="233" t="s">
        <v>212</v>
      </c>
      <c r="F114" s="233"/>
      <c r="G114" s="233" t="s">
        <v>551</v>
      </c>
      <c r="H114" s="251" t="s">
        <v>92</v>
      </c>
      <c r="I114" s="237" t="s">
        <v>304</v>
      </c>
      <c r="J114" s="251" t="s">
        <v>94</v>
      </c>
      <c r="K114" s="233"/>
      <c r="L114" s="236"/>
      <c r="M114" s="236"/>
    </row>
    <row r="115" spans="1:13">
      <c r="A115" s="231">
        <v>42196</v>
      </c>
      <c r="B115" s="232">
        <v>0.54166666666666663</v>
      </c>
      <c r="C115" s="233">
        <v>8</v>
      </c>
      <c r="D115" s="233"/>
      <c r="E115" s="233" t="s">
        <v>548</v>
      </c>
      <c r="F115" s="233"/>
      <c r="G115" s="233" t="s">
        <v>476</v>
      </c>
      <c r="H115" s="251" t="s">
        <v>92</v>
      </c>
      <c r="I115" s="237" t="s">
        <v>304</v>
      </c>
      <c r="J115" s="251" t="s">
        <v>94</v>
      </c>
      <c r="K115" s="233"/>
      <c r="L115" s="236"/>
      <c r="M115" s="236"/>
    </row>
    <row r="116" spans="1:13">
      <c r="A116" s="243">
        <v>42196</v>
      </c>
      <c r="B116" s="244">
        <v>0.54166666666666663</v>
      </c>
      <c r="C116" s="230">
        <v>11</v>
      </c>
      <c r="E116" s="230" t="s">
        <v>343</v>
      </c>
      <c r="G116" s="230" t="s">
        <v>492</v>
      </c>
      <c r="H116" s="230" t="s">
        <v>302</v>
      </c>
      <c r="I116" s="251" t="s">
        <v>91</v>
      </c>
      <c r="J116" s="251" t="s">
        <v>100</v>
      </c>
      <c r="K116" s="233"/>
      <c r="L116" s="236"/>
      <c r="M116" s="236"/>
    </row>
    <row r="117" spans="1:13">
      <c r="A117" s="243">
        <v>42196</v>
      </c>
      <c r="B117" s="244">
        <v>0.54166666666666663</v>
      </c>
      <c r="C117" s="230" t="s">
        <v>61</v>
      </c>
      <c r="E117" s="230" t="s">
        <v>458</v>
      </c>
      <c r="G117" s="230" t="s">
        <v>329</v>
      </c>
      <c r="H117" s="230" t="s">
        <v>302</v>
      </c>
      <c r="I117" s="251" t="s">
        <v>91</v>
      </c>
      <c r="J117" s="251" t="s">
        <v>98</v>
      </c>
      <c r="K117" s="233"/>
      <c r="L117" s="236"/>
      <c r="M117" s="236"/>
    </row>
    <row r="118" spans="1:13">
      <c r="A118" s="231">
        <v>42196</v>
      </c>
      <c r="B118" s="232">
        <v>0.57986111111111105</v>
      </c>
      <c r="C118" s="233">
        <v>9</v>
      </c>
      <c r="D118" s="233"/>
      <c r="E118" s="233" t="s">
        <v>192</v>
      </c>
      <c r="F118" s="233"/>
      <c r="G118" s="233" t="s">
        <v>541</v>
      </c>
      <c r="H118" s="230" t="s">
        <v>305</v>
      </c>
      <c r="I118" s="237" t="s">
        <v>304</v>
      </c>
      <c r="J118" s="251" t="s">
        <v>90</v>
      </c>
      <c r="K118" s="233"/>
      <c r="L118" s="236"/>
      <c r="M118" s="236"/>
    </row>
    <row r="119" spans="1:13">
      <c r="A119" s="231">
        <v>42196</v>
      </c>
      <c r="B119" s="232">
        <v>0.57986111111111105</v>
      </c>
      <c r="C119" s="233">
        <v>10</v>
      </c>
      <c r="D119" s="233"/>
      <c r="E119" s="233" t="s">
        <v>534</v>
      </c>
      <c r="F119" s="233"/>
      <c r="G119" s="233" t="s">
        <v>536</v>
      </c>
      <c r="H119" s="230" t="s">
        <v>302</v>
      </c>
      <c r="I119" s="235" t="s">
        <v>304</v>
      </c>
      <c r="J119" s="251" t="s">
        <v>89</v>
      </c>
      <c r="K119" s="233"/>
      <c r="L119" s="236"/>
      <c r="M119" s="236"/>
    </row>
    <row r="120" spans="1:13">
      <c r="A120" s="239">
        <v>42196</v>
      </c>
      <c r="B120" s="240">
        <v>0.59375</v>
      </c>
      <c r="C120" s="241">
        <v>1</v>
      </c>
      <c r="D120" s="241"/>
      <c r="E120" s="241" t="s">
        <v>405</v>
      </c>
      <c r="F120" s="241"/>
      <c r="G120" s="241" t="s">
        <v>157</v>
      </c>
      <c r="H120" s="230" t="s">
        <v>302</v>
      </c>
      <c r="I120" s="235" t="s">
        <v>304</v>
      </c>
      <c r="J120" s="251" t="s">
        <v>99</v>
      </c>
      <c r="K120" s="233"/>
      <c r="L120" s="236"/>
      <c r="M120" s="236"/>
    </row>
    <row r="121" spans="1:13">
      <c r="A121" s="231">
        <v>42196</v>
      </c>
      <c r="B121" s="232">
        <v>0.59375</v>
      </c>
      <c r="C121" s="233">
        <v>2</v>
      </c>
      <c r="D121" s="233"/>
      <c r="E121" s="233" t="s">
        <v>415</v>
      </c>
      <c r="F121" s="233"/>
      <c r="G121" s="233" t="s">
        <v>417</v>
      </c>
      <c r="H121" s="230" t="s">
        <v>302</v>
      </c>
      <c r="I121" s="237" t="s">
        <v>304</v>
      </c>
      <c r="J121" s="251" t="s">
        <v>100</v>
      </c>
      <c r="K121" s="233"/>
      <c r="L121" s="236"/>
      <c r="M121" s="236"/>
    </row>
    <row r="122" spans="1:13">
      <c r="A122" s="231">
        <v>42196</v>
      </c>
      <c r="B122" s="232">
        <v>0.59375</v>
      </c>
      <c r="C122" s="233">
        <v>3</v>
      </c>
      <c r="D122" s="233"/>
      <c r="E122" s="233" t="s">
        <v>414</v>
      </c>
      <c r="F122" s="233"/>
      <c r="G122" s="233" t="s">
        <v>172</v>
      </c>
      <c r="H122" s="230" t="s">
        <v>302</v>
      </c>
      <c r="I122" s="237" t="s">
        <v>304</v>
      </c>
      <c r="J122" s="251" t="s">
        <v>100</v>
      </c>
      <c r="K122" s="233"/>
      <c r="L122" s="236"/>
      <c r="M122" s="236"/>
    </row>
    <row r="123" spans="1:13">
      <c r="A123" s="243">
        <v>42196</v>
      </c>
      <c r="B123" s="244">
        <v>0.59375</v>
      </c>
      <c r="C123" s="230">
        <v>4</v>
      </c>
      <c r="E123" s="230" t="s">
        <v>457</v>
      </c>
      <c r="G123" s="230" t="s">
        <v>461</v>
      </c>
      <c r="H123" s="230" t="s">
        <v>304</v>
      </c>
      <c r="I123" s="251" t="s">
        <v>91</v>
      </c>
      <c r="J123" s="251" t="s">
        <v>98</v>
      </c>
      <c r="K123" s="233"/>
      <c r="L123" s="236"/>
      <c r="M123" s="236"/>
    </row>
    <row r="124" spans="1:13">
      <c r="A124" s="239">
        <v>42196</v>
      </c>
      <c r="B124" s="240">
        <v>0.59375</v>
      </c>
      <c r="C124" s="241">
        <v>6</v>
      </c>
      <c r="D124" s="241"/>
      <c r="E124" s="241" t="s">
        <v>139</v>
      </c>
      <c r="F124" s="241"/>
      <c r="G124" s="241" t="s">
        <v>451</v>
      </c>
      <c r="H124" s="241" t="s">
        <v>304</v>
      </c>
      <c r="I124" s="252" t="s">
        <v>91</v>
      </c>
      <c r="J124" s="251" t="s">
        <v>97</v>
      </c>
      <c r="K124" s="233"/>
      <c r="L124" s="236"/>
      <c r="M124" s="236"/>
    </row>
    <row r="125" spans="1:13">
      <c r="A125" s="239">
        <v>42196</v>
      </c>
      <c r="B125" s="240">
        <v>0.59375</v>
      </c>
      <c r="C125" s="241">
        <v>7</v>
      </c>
      <c r="D125" s="241"/>
      <c r="E125" s="241" t="s">
        <v>441</v>
      </c>
      <c r="F125" s="241"/>
      <c r="G125" s="241" t="s">
        <v>130</v>
      </c>
      <c r="H125" s="241" t="s">
        <v>302</v>
      </c>
      <c r="I125" s="252" t="s">
        <v>91</v>
      </c>
      <c r="J125" s="251" t="s">
        <v>94</v>
      </c>
      <c r="K125" s="233"/>
      <c r="L125" s="236"/>
      <c r="M125" s="236"/>
    </row>
    <row r="126" spans="1:13">
      <c r="A126" s="239">
        <v>42196</v>
      </c>
      <c r="B126" s="240">
        <v>0.59375</v>
      </c>
      <c r="C126" s="241">
        <v>8</v>
      </c>
      <c r="D126" s="241"/>
      <c r="E126" s="241" t="s">
        <v>442</v>
      </c>
      <c r="F126" s="241"/>
      <c r="G126" s="241" t="s">
        <v>131</v>
      </c>
      <c r="H126" s="241" t="s">
        <v>303</v>
      </c>
      <c r="I126" s="252" t="s">
        <v>91</v>
      </c>
      <c r="J126" s="251" t="s">
        <v>94</v>
      </c>
      <c r="K126" s="233"/>
      <c r="L126" s="236"/>
      <c r="M126" s="236"/>
    </row>
    <row r="127" spans="1:13">
      <c r="A127" s="231">
        <v>42196</v>
      </c>
      <c r="B127" s="232">
        <v>0.59375</v>
      </c>
      <c r="C127" s="233">
        <v>11</v>
      </c>
      <c r="D127" s="233"/>
      <c r="E127" s="233" t="s">
        <v>407</v>
      </c>
      <c r="F127" s="233"/>
      <c r="G127" s="233" t="s">
        <v>130</v>
      </c>
      <c r="H127" s="230" t="s">
        <v>303</v>
      </c>
      <c r="I127" s="235" t="s">
        <v>304</v>
      </c>
      <c r="J127" s="251" t="s">
        <v>99</v>
      </c>
      <c r="K127" s="233"/>
      <c r="L127" s="236"/>
      <c r="M127" s="236"/>
    </row>
    <row r="128" spans="1:13">
      <c r="A128" s="243">
        <v>42196</v>
      </c>
      <c r="B128" s="244">
        <v>0.59375</v>
      </c>
      <c r="C128" s="230" t="s">
        <v>61</v>
      </c>
      <c r="E128" s="230" t="s">
        <v>488</v>
      </c>
      <c r="G128" s="230" t="s">
        <v>154</v>
      </c>
      <c r="H128" s="230" t="s">
        <v>302</v>
      </c>
      <c r="I128" s="251" t="s">
        <v>91</v>
      </c>
      <c r="J128" s="251" t="s">
        <v>98</v>
      </c>
      <c r="K128" s="233"/>
      <c r="L128" s="236"/>
      <c r="M128" s="236"/>
    </row>
    <row r="129" spans="1:13">
      <c r="A129" s="231">
        <v>42196</v>
      </c>
      <c r="B129" s="232">
        <v>0.625</v>
      </c>
      <c r="C129" s="233">
        <v>9</v>
      </c>
      <c r="D129" s="233"/>
      <c r="E129" s="233" t="s">
        <v>193</v>
      </c>
      <c r="F129" s="233"/>
      <c r="G129" s="233" t="s">
        <v>194</v>
      </c>
      <c r="H129" s="230" t="s">
        <v>305</v>
      </c>
      <c r="I129" s="237" t="s">
        <v>304</v>
      </c>
      <c r="J129" s="251" t="s">
        <v>90</v>
      </c>
      <c r="K129" s="233"/>
      <c r="L129" s="236"/>
      <c r="M129" s="236"/>
    </row>
    <row r="130" spans="1:13">
      <c r="A130" s="231">
        <v>42196</v>
      </c>
      <c r="B130" s="232">
        <v>0.625</v>
      </c>
      <c r="C130" s="233">
        <v>10</v>
      </c>
      <c r="D130" s="233"/>
      <c r="E130" s="233" t="s">
        <v>427</v>
      </c>
      <c r="F130" s="233"/>
      <c r="G130" s="233" t="s">
        <v>197</v>
      </c>
      <c r="H130" s="230" t="s">
        <v>302</v>
      </c>
      <c r="I130" s="235" t="s">
        <v>91</v>
      </c>
      <c r="J130" s="251" t="s">
        <v>89</v>
      </c>
      <c r="K130" s="233"/>
      <c r="L130" s="236"/>
      <c r="M130" s="236"/>
    </row>
    <row r="131" spans="1:13">
      <c r="A131" s="231">
        <v>42196</v>
      </c>
      <c r="B131" s="232">
        <v>0.64583333333333337</v>
      </c>
      <c r="C131" s="233">
        <v>1</v>
      </c>
      <c r="D131" s="233"/>
      <c r="E131" s="233" t="s">
        <v>158</v>
      </c>
      <c r="F131" s="233"/>
      <c r="G131" s="233" t="s">
        <v>406</v>
      </c>
      <c r="H131" s="230" t="s">
        <v>304</v>
      </c>
      <c r="I131" s="235" t="s">
        <v>304</v>
      </c>
      <c r="J131" s="251" t="s">
        <v>99</v>
      </c>
      <c r="K131" s="233"/>
      <c r="L131" s="236"/>
      <c r="M131" s="236"/>
    </row>
    <row r="132" spans="1:13">
      <c r="A132" s="231">
        <v>42196</v>
      </c>
      <c r="B132" s="232">
        <v>0.64583333333333337</v>
      </c>
      <c r="C132" s="233">
        <v>2</v>
      </c>
      <c r="D132" s="233"/>
      <c r="E132" s="233" t="s">
        <v>396</v>
      </c>
      <c r="F132" s="233"/>
      <c r="G132" s="233" t="s">
        <v>149</v>
      </c>
      <c r="H132" s="230" t="s">
        <v>304</v>
      </c>
      <c r="I132" s="237" t="s">
        <v>304</v>
      </c>
      <c r="J132" s="251" t="s">
        <v>98</v>
      </c>
      <c r="K132" s="233"/>
      <c r="L132" s="236"/>
      <c r="M132" s="236"/>
    </row>
    <row r="133" spans="1:13">
      <c r="A133" s="243">
        <v>42196</v>
      </c>
      <c r="B133" s="244">
        <v>0.64583333333333337</v>
      </c>
      <c r="C133" s="230">
        <v>3</v>
      </c>
      <c r="E133" s="230" t="s">
        <v>459</v>
      </c>
      <c r="G133" s="230" t="s">
        <v>156</v>
      </c>
      <c r="H133" s="230" t="s">
        <v>182</v>
      </c>
      <c r="I133" s="251" t="s">
        <v>91</v>
      </c>
      <c r="J133" s="251" t="s">
        <v>98</v>
      </c>
      <c r="K133" s="233"/>
      <c r="L133" s="236"/>
      <c r="M133" s="236"/>
    </row>
    <row r="134" spans="1:13">
      <c r="A134" s="243">
        <v>42196</v>
      </c>
      <c r="B134" s="244">
        <v>0.64583333333333337</v>
      </c>
      <c r="C134" s="230">
        <v>4</v>
      </c>
      <c r="E134" s="230" t="s">
        <v>456</v>
      </c>
      <c r="G134" s="230" t="s">
        <v>39</v>
      </c>
      <c r="H134" s="230" t="s">
        <v>303</v>
      </c>
      <c r="I134" s="251" t="s">
        <v>91</v>
      </c>
      <c r="J134" s="251" t="s">
        <v>98</v>
      </c>
      <c r="K134" s="233"/>
      <c r="L134" s="236"/>
      <c r="M134" s="236"/>
    </row>
    <row r="135" spans="1:13">
      <c r="A135" s="239">
        <v>42196</v>
      </c>
      <c r="B135" s="240">
        <v>0.64583333333333337</v>
      </c>
      <c r="C135" s="241">
        <v>7</v>
      </c>
      <c r="D135" s="241"/>
      <c r="E135" s="241" t="s">
        <v>447</v>
      </c>
      <c r="F135" s="241"/>
      <c r="G135" s="241" t="s">
        <v>129</v>
      </c>
      <c r="H135" s="241" t="s">
        <v>304</v>
      </c>
      <c r="I135" s="252" t="s">
        <v>91</v>
      </c>
      <c r="J135" s="251" t="s">
        <v>94</v>
      </c>
      <c r="K135" s="233"/>
      <c r="L135" s="236"/>
      <c r="M135" s="236"/>
    </row>
    <row r="136" spans="1:13">
      <c r="A136" s="239">
        <v>42196</v>
      </c>
      <c r="B136" s="240">
        <v>0.64583333333333337</v>
      </c>
      <c r="C136" s="241">
        <v>8</v>
      </c>
      <c r="D136" s="241"/>
      <c r="E136" s="241" t="s">
        <v>127</v>
      </c>
      <c r="F136" s="241"/>
      <c r="G136" s="241" t="s">
        <v>440</v>
      </c>
      <c r="H136" s="241" t="s">
        <v>306</v>
      </c>
      <c r="I136" s="252" t="s">
        <v>91</v>
      </c>
      <c r="J136" s="251" t="s">
        <v>94</v>
      </c>
      <c r="K136" s="233"/>
      <c r="L136" s="236"/>
      <c r="M136" s="236"/>
    </row>
    <row r="137" spans="1:13">
      <c r="A137" s="231">
        <v>42196</v>
      </c>
      <c r="B137" s="232">
        <v>0.64583333333333337</v>
      </c>
      <c r="C137" s="233">
        <v>11</v>
      </c>
      <c r="D137" s="233"/>
      <c r="E137" s="233" t="s">
        <v>419</v>
      </c>
      <c r="F137" s="233"/>
      <c r="G137" s="233" t="s">
        <v>420</v>
      </c>
      <c r="H137" s="230" t="s">
        <v>302</v>
      </c>
      <c r="I137" s="235" t="s">
        <v>304</v>
      </c>
      <c r="J137" s="251" t="s">
        <v>101</v>
      </c>
      <c r="K137" s="233"/>
      <c r="L137" s="236"/>
      <c r="M137" s="236"/>
    </row>
    <row r="138" spans="1:13">
      <c r="A138" s="231">
        <v>42196</v>
      </c>
      <c r="B138" s="232">
        <v>0.64583333333333337</v>
      </c>
      <c r="C138" s="233" t="s">
        <v>61</v>
      </c>
      <c r="D138" s="233"/>
      <c r="E138" s="233" t="s">
        <v>148</v>
      </c>
      <c r="F138" s="233"/>
      <c r="G138" s="233" t="s">
        <v>569</v>
      </c>
      <c r="H138" s="230" t="s">
        <v>306</v>
      </c>
      <c r="I138" s="237" t="s">
        <v>304</v>
      </c>
      <c r="J138" s="251" t="s">
        <v>98</v>
      </c>
      <c r="K138" s="233"/>
      <c r="L138" s="236"/>
      <c r="M138" s="236"/>
    </row>
    <row r="139" spans="1:13">
      <c r="A139" s="239">
        <v>42196</v>
      </c>
      <c r="B139" s="240">
        <v>0.64583333333333404</v>
      </c>
      <c r="C139" s="241">
        <v>6</v>
      </c>
      <c r="D139" s="241"/>
      <c r="E139" s="241" t="s">
        <v>142</v>
      </c>
      <c r="F139" s="241"/>
      <c r="G139" s="241" t="s">
        <v>449</v>
      </c>
      <c r="H139" s="241" t="s">
        <v>302</v>
      </c>
      <c r="I139" s="252" t="s">
        <v>91</v>
      </c>
      <c r="J139" s="251" t="s">
        <v>97</v>
      </c>
      <c r="K139" s="233"/>
      <c r="L139" s="236"/>
      <c r="M139" s="236"/>
    </row>
    <row r="140" spans="1:13">
      <c r="A140" s="231">
        <v>42196</v>
      </c>
      <c r="B140" s="232">
        <v>0.67013888888888884</v>
      </c>
      <c r="C140" s="233">
        <v>9</v>
      </c>
      <c r="D140" s="233"/>
      <c r="E140" s="233" t="s">
        <v>190</v>
      </c>
      <c r="F140" s="233"/>
      <c r="G140" s="233" t="s">
        <v>545</v>
      </c>
      <c r="H140" s="230" t="s">
        <v>303</v>
      </c>
      <c r="I140" s="237" t="s">
        <v>304</v>
      </c>
      <c r="J140" s="251" t="s">
        <v>90</v>
      </c>
      <c r="K140" s="233"/>
      <c r="L140" s="236"/>
      <c r="M140" s="236"/>
    </row>
    <row r="141" spans="1:13">
      <c r="A141" s="231">
        <v>42196</v>
      </c>
      <c r="B141" s="232">
        <v>0.67013888888888884</v>
      </c>
      <c r="C141" s="233">
        <v>10</v>
      </c>
      <c r="D141" s="233"/>
      <c r="E141" s="233" t="s">
        <v>425</v>
      </c>
      <c r="F141" s="233"/>
      <c r="G141" s="233" t="s">
        <v>196</v>
      </c>
      <c r="H141" s="230" t="s">
        <v>302</v>
      </c>
      <c r="I141" s="235" t="s">
        <v>91</v>
      </c>
      <c r="J141" s="251" t="s">
        <v>89</v>
      </c>
      <c r="K141" s="233"/>
      <c r="L141" s="236"/>
      <c r="M141" s="236"/>
    </row>
    <row r="142" spans="1:13">
      <c r="A142" s="231">
        <v>42196</v>
      </c>
      <c r="B142" s="232">
        <v>0.69791666666666663</v>
      </c>
      <c r="C142" s="233">
        <v>1</v>
      </c>
      <c r="D142" s="233"/>
      <c r="E142" s="233" t="s">
        <v>165</v>
      </c>
      <c r="F142" s="233"/>
      <c r="G142" s="233" t="s">
        <v>418</v>
      </c>
      <c r="H142" s="230" t="s">
        <v>302</v>
      </c>
      <c r="I142" s="235" t="s">
        <v>304</v>
      </c>
      <c r="J142" s="251" t="s">
        <v>101</v>
      </c>
      <c r="K142" s="233"/>
      <c r="L142" s="236"/>
      <c r="M142" s="236"/>
    </row>
    <row r="143" spans="1:13">
      <c r="A143" s="231">
        <v>42196</v>
      </c>
      <c r="B143" s="232">
        <v>0.69791666666666663</v>
      </c>
      <c r="C143" s="233">
        <v>2</v>
      </c>
      <c r="D143" s="233"/>
      <c r="E143" s="233" t="s">
        <v>424</v>
      </c>
      <c r="F143" s="233"/>
      <c r="G143" s="233" t="s">
        <v>166</v>
      </c>
      <c r="H143" s="230" t="s">
        <v>304</v>
      </c>
      <c r="I143" s="235" t="s">
        <v>304</v>
      </c>
      <c r="J143" s="251" t="s">
        <v>101</v>
      </c>
      <c r="K143" s="233"/>
      <c r="L143" s="236"/>
      <c r="M143" s="236"/>
    </row>
    <row r="144" spans="1:13">
      <c r="A144" s="243">
        <v>42196</v>
      </c>
      <c r="B144" s="244">
        <v>0.69791666666666663</v>
      </c>
      <c r="C144" s="230">
        <v>3</v>
      </c>
      <c r="E144" s="230" t="s">
        <v>344</v>
      </c>
      <c r="G144" s="230" t="s">
        <v>345</v>
      </c>
      <c r="H144" s="230" t="s">
        <v>304</v>
      </c>
      <c r="I144" s="251" t="s">
        <v>91</v>
      </c>
      <c r="J144" s="251" t="s">
        <v>100</v>
      </c>
      <c r="K144" s="233"/>
      <c r="L144" s="236"/>
      <c r="M144" s="236"/>
    </row>
    <row r="145" spans="1:13">
      <c r="A145" s="243">
        <v>42196</v>
      </c>
      <c r="B145" s="244">
        <v>0.69791666666666663</v>
      </c>
      <c r="C145" s="230">
        <v>4</v>
      </c>
      <c r="E145" s="230" t="s">
        <v>176</v>
      </c>
      <c r="G145" s="230" t="s">
        <v>175</v>
      </c>
      <c r="H145" s="230" t="s">
        <v>304</v>
      </c>
      <c r="I145" s="251" t="s">
        <v>91</v>
      </c>
      <c r="J145" s="251" t="s">
        <v>100</v>
      </c>
      <c r="K145" s="233"/>
      <c r="L145" s="236"/>
      <c r="M145" s="236"/>
    </row>
    <row r="146" spans="1:13">
      <c r="A146" s="239">
        <v>42196</v>
      </c>
      <c r="B146" s="240">
        <v>0.69791666666666663</v>
      </c>
      <c r="C146" s="241">
        <v>7</v>
      </c>
      <c r="D146" s="241"/>
      <c r="E146" s="241" t="s">
        <v>485</v>
      </c>
      <c r="F146" s="241"/>
      <c r="G146" s="241" t="s">
        <v>128</v>
      </c>
      <c r="H146" s="241" t="s">
        <v>306</v>
      </c>
      <c r="I146" s="252" t="s">
        <v>91</v>
      </c>
      <c r="J146" s="251" t="s">
        <v>94</v>
      </c>
      <c r="K146" s="233"/>
      <c r="L146" s="236"/>
      <c r="M146" s="236"/>
    </row>
    <row r="147" spans="1:13">
      <c r="A147" s="231">
        <v>42196</v>
      </c>
      <c r="B147" s="232">
        <v>0.69791666666666663</v>
      </c>
      <c r="C147" s="233">
        <v>8</v>
      </c>
      <c r="D147" s="233"/>
      <c r="E147" s="233" t="s">
        <v>552</v>
      </c>
      <c r="F147" s="233"/>
      <c r="G147" s="233" t="s">
        <v>135</v>
      </c>
      <c r="H147" s="235" t="s">
        <v>95</v>
      </c>
      <c r="I147" s="235" t="s">
        <v>304</v>
      </c>
      <c r="J147" s="251" t="s">
        <v>94</v>
      </c>
      <c r="K147" s="233"/>
      <c r="L147" s="236"/>
      <c r="M147" s="236"/>
    </row>
    <row r="148" spans="1:13">
      <c r="A148" s="239">
        <v>42196</v>
      </c>
      <c r="B148" s="240">
        <v>0.69791666666666663</v>
      </c>
      <c r="C148" s="241">
        <v>11</v>
      </c>
      <c r="D148" s="241"/>
      <c r="E148" s="241" t="s">
        <v>421</v>
      </c>
      <c r="F148" s="241"/>
      <c r="G148" s="241" t="s">
        <v>423</v>
      </c>
      <c r="H148" s="230" t="s">
        <v>304</v>
      </c>
      <c r="I148" s="235" t="s">
        <v>304</v>
      </c>
      <c r="J148" s="251" t="s">
        <v>101</v>
      </c>
      <c r="K148" s="233"/>
      <c r="L148" s="236"/>
      <c r="M148" s="236"/>
    </row>
    <row r="149" spans="1:13">
      <c r="A149" s="231">
        <v>42196</v>
      </c>
      <c r="B149" s="232">
        <v>0.69791666666666663</v>
      </c>
      <c r="C149" s="233" t="s">
        <v>61</v>
      </c>
      <c r="D149" s="233"/>
      <c r="E149" s="233" t="s">
        <v>402</v>
      </c>
      <c r="F149" s="233"/>
      <c r="G149" s="233" t="s">
        <v>403</v>
      </c>
      <c r="H149" s="230" t="s">
        <v>306</v>
      </c>
      <c r="I149" s="237" t="s">
        <v>304</v>
      </c>
      <c r="J149" s="251" t="s">
        <v>98</v>
      </c>
      <c r="K149" s="233"/>
      <c r="L149" s="236"/>
      <c r="M149" s="236"/>
    </row>
    <row r="150" spans="1:13">
      <c r="A150" s="239">
        <v>42196</v>
      </c>
      <c r="B150" s="240">
        <v>0.69791666666666696</v>
      </c>
      <c r="C150" s="241">
        <v>6</v>
      </c>
      <c r="D150" s="241"/>
      <c r="E150" s="241" t="s">
        <v>141</v>
      </c>
      <c r="F150" s="241"/>
      <c r="G150" s="241" t="s">
        <v>448</v>
      </c>
      <c r="H150" s="241" t="s">
        <v>302</v>
      </c>
      <c r="I150" s="252" t="s">
        <v>91</v>
      </c>
      <c r="J150" s="251" t="s">
        <v>97</v>
      </c>
      <c r="K150" s="233"/>
      <c r="L150" s="236"/>
      <c r="M150" s="236"/>
    </row>
    <row r="151" spans="1:13">
      <c r="A151" s="231">
        <v>42196</v>
      </c>
      <c r="B151" s="232">
        <v>0.71527777777777779</v>
      </c>
      <c r="C151" s="233">
        <v>9</v>
      </c>
      <c r="D151" s="233"/>
      <c r="E151" s="233" t="s">
        <v>542</v>
      </c>
      <c r="F151" s="233"/>
      <c r="G151" s="233" t="s">
        <v>544</v>
      </c>
      <c r="H151" s="230" t="s">
        <v>302</v>
      </c>
      <c r="I151" s="237" t="s">
        <v>304</v>
      </c>
      <c r="J151" s="251" t="s">
        <v>90</v>
      </c>
      <c r="K151" s="233"/>
      <c r="L151" s="236"/>
      <c r="M151" s="236"/>
    </row>
    <row r="152" spans="1:13">
      <c r="A152" s="231">
        <v>42196</v>
      </c>
      <c r="B152" s="232">
        <v>0.71527777777777779</v>
      </c>
      <c r="C152" s="233">
        <v>10</v>
      </c>
      <c r="D152" s="233"/>
      <c r="E152" s="233" t="s">
        <v>543</v>
      </c>
      <c r="F152" s="233"/>
      <c r="G152" s="233" t="s">
        <v>191</v>
      </c>
      <c r="H152" s="230" t="s">
        <v>304</v>
      </c>
      <c r="I152" s="237" t="s">
        <v>304</v>
      </c>
      <c r="J152" s="251" t="s">
        <v>90</v>
      </c>
      <c r="K152" s="233"/>
      <c r="L152" s="236"/>
      <c r="M152" s="236"/>
    </row>
    <row r="153" spans="1:13">
      <c r="A153" s="243">
        <v>42196</v>
      </c>
      <c r="B153" s="244">
        <v>0.75</v>
      </c>
      <c r="C153" s="230">
        <v>1</v>
      </c>
      <c r="E153" s="230" t="s">
        <v>336</v>
      </c>
      <c r="G153" s="230" t="s">
        <v>163</v>
      </c>
      <c r="H153" s="230" t="s">
        <v>306</v>
      </c>
      <c r="I153" s="251" t="s">
        <v>91</v>
      </c>
      <c r="J153" s="251" t="s">
        <v>99</v>
      </c>
      <c r="K153" s="233"/>
      <c r="L153" s="236"/>
      <c r="M153" s="236"/>
    </row>
    <row r="154" spans="1:13">
      <c r="A154" s="243">
        <v>42196</v>
      </c>
      <c r="B154" s="244">
        <v>0.75</v>
      </c>
      <c r="C154" s="230">
        <v>2</v>
      </c>
      <c r="E154" s="230" t="s">
        <v>162</v>
      </c>
      <c r="G154" s="230" t="s">
        <v>339</v>
      </c>
      <c r="H154" s="230" t="s">
        <v>306</v>
      </c>
      <c r="I154" s="251" t="s">
        <v>91</v>
      </c>
      <c r="J154" s="251" t="s">
        <v>99</v>
      </c>
      <c r="K154" s="233"/>
      <c r="L154" s="236"/>
      <c r="M154" s="236"/>
    </row>
    <row r="155" spans="1:13">
      <c r="A155" s="231">
        <v>42196</v>
      </c>
      <c r="B155" s="232">
        <v>0.75</v>
      </c>
      <c r="C155" s="233">
        <v>4</v>
      </c>
      <c r="D155" s="233"/>
      <c r="E155" s="233" t="s">
        <v>398</v>
      </c>
      <c r="F155" s="233"/>
      <c r="G155" s="233" t="s">
        <v>151</v>
      </c>
      <c r="H155" s="230" t="s">
        <v>304</v>
      </c>
      <c r="I155" s="237" t="s">
        <v>304</v>
      </c>
      <c r="J155" s="251" t="s">
        <v>98</v>
      </c>
      <c r="K155" s="233"/>
      <c r="L155" s="236"/>
      <c r="M155" s="236"/>
    </row>
    <row r="156" spans="1:13">
      <c r="A156" s="243">
        <v>42196</v>
      </c>
      <c r="B156" s="244">
        <v>0.75</v>
      </c>
      <c r="C156" s="230">
        <v>4</v>
      </c>
      <c r="E156" s="230" t="s">
        <v>330</v>
      </c>
      <c r="G156" s="230" t="s">
        <v>333</v>
      </c>
      <c r="H156" s="230" t="s">
        <v>303</v>
      </c>
      <c r="I156" s="251" t="s">
        <v>91</v>
      </c>
      <c r="J156" s="251" t="s">
        <v>99</v>
      </c>
      <c r="K156" s="233"/>
      <c r="L156" s="236"/>
      <c r="M156" s="236"/>
    </row>
    <row r="157" spans="1:13">
      <c r="A157" s="231">
        <v>42196</v>
      </c>
      <c r="B157" s="232">
        <v>0.75</v>
      </c>
      <c r="C157" s="233">
        <v>7</v>
      </c>
      <c r="D157" s="233"/>
      <c r="E157" s="233" t="s">
        <v>550</v>
      </c>
      <c r="F157" s="233"/>
      <c r="G157" s="233" t="s">
        <v>551</v>
      </c>
      <c r="H157" s="251" t="s">
        <v>92</v>
      </c>
      <c r="I157" s="237" t="s">
        <v>304</v>
      </c>
      <c r="J157" s="251" t="s">
        <v>94</v>
      </c>
      <c r="K157" s="233"/>
      <c r="L157" s="236"/>
      <c r="M157" s="236"/>
    </row>
    <row r="158" spans="1:13">
      <c r="A158" s="231">
        <v>42196</v>
      </c>
      <c r="B158" s="232">
        <v>0.75</v>
      </c>
      <c r="C158" s="233">
        <v>7</v>
      </c>
      <c r="D158" s="233"/>
      <c r="E158" s="233" t="s">
        <v>557</v>
      </c>
      <c r="F158" s="233"/>
      <c r="G158" s="233" t="s">
        <v>549</v>
      </c>
      <c r="H158" s="235" t="s">
        <v>95</v>
      </c>
      <c r="I158" s="235" t="s">
        <v>304</v>
      </c>
      <c r="J158" s="251" t="s">
        <v>94</v>
      </c>
      <c r="K158" s="233"/>
      <c r="L158" s="236"/>
      <c r="M158" s="236"/>
    </row>
    <row r="159" spans="1:13">
      <c r="A159" s="231">
        <v>42196</v>
      </c>
      <c r="B159" s="232">
        <v>0.75</v>
      </c>
      <c r="C159" s="233">
        <v>8</v>
      </c>
      <c r="D159" s="233"/>
      <c r="E159" s="233" t="s">
        <v>555</v>
      </c>
      <c r="F159" s="233"/>
      <c r="G159" s="233" t="s">
        <v>556</v>
      </c>
      <c r="H159" s="235" t="s">
        <v>95</v>
      </c>
      <c r="I159" s="235" t="s">
        <v>304</v>
      </c>
      <c r="J159" s="251" t="s">
        <v>94</v>
      </c>
      <c r="K159" s="233"/>
      <c r="L159" s="236"/>
      <c r="M159" s="236"/>
    </row>
    <row r="160" spans="1:13">
      <c r="A160" s="243">
        <v>42196</v>
      </c>
      <c r="B160" s="244">
        <v>0.75</v>
      </c>
      <c r="C160" s="230">
        <v>11</v>
      </c>
      <c r="E160" s="230" t="s">
        <v>164</v>
      </c>
      <c r="G160" s="230" t="s">
        <v>334</v>
      </c>
      <c r="H160" s="230" t="s">
        <v>304</v>
      </c>
      <c r="I160" s="251" t="s">
        <v>91</v>
      </c>
      <c r="J160" s="251" t="s">
        <v>99</v>
      </c>
      <c r="K160" s="233"/>
      <c r="L160" s="236"/>
      <c r="M160" s="236"/>
    </row>
    <row r="161" spans="1:13">
      <c r="A161" s="243">
        <v>42196</v>
      </c>
      <c r="B161" s="244">
        <v>0.75</v>
      </c>
      <c r="C161" s="230" t="s">
        <v>61</v>
      </c>
      <c r="E161" s="230" t="s">
        <v>461</v>
      </c>
      <c r="G161" s="230" t="s">
        <v>155</v>
      </c>
      <c r="H161" s="230" t="s">
        <v>304</v>
      </c>
      <c r="I161" s="251" t="s">
        <v>91</v>
      </c>
      <c r="J161" s="251" t="s">
        <v>98</v>
      </c>
      <c r="K161" s="233"/>
      <c r="L161" s="236"/>
      <c r="M161" s="236"/>
    </row>
    <row r="162" spans="1:13">
      <c r="A162" s="231">
        <v>42196</v>
      </c>
      <c r="B162" s="232">
        <v>0.76041666666666663</v>
      </c>
      <c r="C162" s="233">
        <v>9</v>
      </c>
      <c r="D162" s="233"/>
      <c r="E162" s="233" t="s">
        <v>430</v>
      </c>
      <c r="F162" s="233"/>
      <c r="G162" s="233" t="s">
        <v>436</v>
      </c>
      <c r="H162" s="230" t="s">
        <v>302</v>
      </c>
      <c r="I162" s="235" t="s">
        <v>91</v>
      </c>
      <c r="J162" s="251" t="s">
        <v>90</v>
      </c>
      <c r="K162" s="233"/>
      <c r="L162" s="236"/>
      <c r="M162" s="236"/>
    </row>
    <row r="163" spans="1:13">
      <c r="A163" s="231">
        <v>42196</v>
      </c>
      <c r="B163" s="232">
        <v>0.76041666666666663</v>
      </c>
      <c r="C163" s="233">
        <v>10</v>
      </c>
      <c r="D163" s="233"/>
      <c r="E163" s="233" t="s">
        <v>437</v>
      </c>
      <c r="F163" s="233"/>
      <c r="G163" s="233" t="s">
        <v>432</v>
      </c>
      <c r="H163" s="230" t="s">
        <v>302</v>
      </c>
      <c r="I163" s="235" t="s">
        <v>91</v>
      </c>
      <c r="J163" s="251" t="s">
        <v>90</v>
      </c>
      <c r="K163" s="233"/>
      <c r="L163" s="236"/>
      <c r="M163" s="236"/>
    </row>
    <row r="164" spans="1:13">
      <c r="A164" s="243">
        <v>42196</v>
      </c>
      <c r="B164" s="244">
        <v>0.80208333333333337</v>
      </c>
      <c r="C164" s="230">
        <v>1</v>
      </c>
      <c r="E164" s="230" t="s">
        <v>458</v>
      </c>
      <c r="G164" s="230" t="s">
        <v>154</v>
      </c>
      <c r="H164" s="230" t="s">
        <v>302</v>
      </c>
      <c r="I164" s="251" t="s">
        <v>91</v>
      </c>
      <c r="J164" s="251" t="s">
        <v>98</v>
      </c>
      <c r="K164" s="233"/>
      <c r="L164" s="236"/>
      <c r="M164" s="236"/>
    </row>
    <row r="165" spans="1:13">
      <c r="A165" s="243">
        <v>42196</v>
      </c>
      <c r="B165" s="244">
        <v>0.80208333333333337</v>
      </c>
      <c r="C165" s="230">
        <v>2</v>
      </c>
      <c r="E165" s="230" t="s">
        <v>467</v>
      </c>
      <c r="G165" s="230" t="s">
        <v>460</v>
      </c>
      <c r="H165" s="230" t="s">
        <v>306</v>
      </c>
      <c r="I165" s="251" t="s">
        <v>91</v>
      </c>
      <c r="J165" s="251" t="s">
        <v>98</v>
      </c>
      <c r="K165" s="233"/>
      <c r="L165" s="236"/>
      <c r="M165" s="236"/>
    </row>
    <row r="166" spans="1:13">
      <c r="A166" s="231">
        <v>42196</v>
      </c>
      <c r="B166" s="232">
        <v>0.80208333333333337</v>
      </c>
      <c r="C166" s="233">
        <v>3</v>
      </c>
      <c r="D166" s="233"/>
      <c r="E166" s="233" t="s">
        <v>397</v>
      </c>
      <c r="F166" s="233"/>
      <c r="G166" s="233" t="s">
        <v>150</v>
      </c>
      <c r="H166" s="230" t="s">
        <v>302</v>
      </c>
      <c r="I166" s="237" t="s">
        <v>304</v>
      </c>
      <c r="J166" s="251" t="s">
        <v>98</v>
      </c>
      <c r="K166" s="233"/>
      <c r="L166" s="236"/>
      <c r="M166" s="236"/>
    </row>
    <row r="167" spans="1:13">
      <c r="A167" s="231">
        <v>42196</v>
      </c>
      <c r="B167" s="232">
        <v>0.80208333333333337</v>
      </c>
      <c r="C167" s="233">
        <v>4</v>
      </c>
      <c r="D167" s="233"/>
      <c r="E167" s="233" t="s">
        <v>570</v>
      </c>
      <c r="F167" s="233"/>
      <c r="G167" s="233" t="s">
        <v>568</v>
      </c>
      <c r="H167" s="230" t="s">
        <v>302</v>
      </c>
      <c r="I167" s="237" t="s">
        <v>304</v>
      </c>
      <c r="J167" s="251" t="s">
        <v>98</v>
      </c>
      <c r="K167" s="233"/>
      <c r="L167" s="236"/>
      <c r="M167" s="236"/>
    </row>
    <row r="168" spans="1:13">
      <c r="A168" s="231">
        <v>42196</v>
      </c>
      <c r="B168" s="232">
        <v>0.80208333333333337</v>
      </c>
      <c r="C168" s="233">
        <v>6</v>
      </c>
      <c r="D168" s="233"/>
      <c r="E168" s="233" t="s">
        <v>212</v>
      </c>
      <c r="F168" s="233"/>
      <c r="G168" s="233" t="s">
        <v>553</v>
      </c>
      <c r="H168" s="251" t="s">
        <v>92</v>
      </c>
      <c r="I168" s="237" t="s">
        <v>304</v>
      </c>
      <c r="J168" s="251" t="s">
        <v>94</v>
      </c>
      <c r="K168" s="233"/>
      <c r="L168" s="236"/>
      <c r="M168" s="236"/>
    </row>
    <row r="169" spans="1:13">
      <c r="A169" s="231">
        <v>42196</v>
      </c>
      <c r="B169" s="232">
        <v>0.80208333333333337</v>
      </c>
      <c r="C169" s="233">
        <v>7</v>
      </c>
      <c r="D169" s="233"/>
      <c r="E169" s="233" t="s">
        <v>476</v>
      </c>
      <c r="F169" s="233"/>
      <c r="G169" s="233" t="s">
        <v>132</v>
      </c>
      <c r="H169" s="251" t="s">
        <v>92</v>
      </c>
      <c r="I169" s="237" t="s">
        <v>304</v>
      </c>
      <c r="J169" s="251" t="s">
        <v>94</v>
      </c>
      <c r="K169" s="233"/>
      <c r="L169" s="236"/>
      <c r="M169" s="236"/>
    </row>
    <row r="170" spans="1:13">
      <c r="A170" s="231">
        <v>42196</v>
      </c>
      <c r="B170" s="232">
        <v>0.80208333333333337</v>
      </c>
      <c r="C170" s="233">
        <v>8</v>
      </c>
      <c r="D170" s="233"/>
      <c r="E170" s="233" t="s">
        <v>133</v>
      </c>
      <c r="F170" s="233"/>
      <c r="G170" s="233" t="s">
        <v>548</v>
      </c>
      <c r="H170" s="251" t="s">
        <v>92</v>
      </c>
      <c r="I170" s="237" t="s">
        <v>304</v>
      </c>
      <c r="J170" s="251" t="s">
        <v>94</v>
      </c>
      <c r="K170" s="233"/>
      <c r="L170" s="236"/>
      <c r="M170" s="236"/>
    </row>
    <row r="171" spans="1:13">
      <c r="A171" s="243">
        <v>42196</v>
      </c>
      <c r="B171" s="244">
        <v>0.80208333333333337</v>
      </c>
      <c r="C171" s="230">
        <v>11</v>
      </c>
      <c r="E171" s="230" t="s">
        <v>492</v>
      </c>
      <c r="G171" s="230" t="s">
        <v>174</v>
      </c>
      <c r="H171" s="230" t="s">
        <v>302</v>
      </c>
      <c r="I171" s="251" t="s">
        <v>91</v>
      </c>
      <c r="J171" s="251" t="s">
        <v>100</v>
      </c>
      <c r="K171" s="233"/>
      <c r="L171" s="236"/>
      <c r="M171" s="236"/>
    </row>
    <row r="172" spans="1:13">
      <c r="A172" s="243">
        <v>42196</v>
      </c>
      <c r="B172" s="244">
        <v>0.80208333333333337</v>
      </c>
      <c r="C172" s="230" t="s">
        <v>61</v>
      </c>
      <c r="E172" s="230" t="s">
        <v>457</v>
      </c>
      <c r="G172" s="230" t="s">
        <v>462</v>
      </c>
      <c r="H172" s="230" t="s">
        <v>304</v>
      </c>
      <c r="I172" s="251" t="s">
        <v>91</v>
      </c>
      <c r="J172" s="251" t="s">
        <v>98</v>
      </c>
      <c r="K172" s="233"/>
      <c r="L172" s="236"/>
      <c r="M172" s="236"/>
    </row>
    <row r="173" spans="1:13">
      <c r="A173" s="231">
        <v>42196</v>
      </c>
      <c r="B173" s="232">
        <v>0.80555555555555547</v>
      </c>
      <c r="C173" s="233">
        <v>9</v>
      </c>
      <c r="D173" s="233"/>
      <c r="E173" s="233" t="s">
        <v>433</v>
      </c>
      <c r="F173" s="233"/>
      <c r="G173" s="233" t="s">
        <v>201</v>
      </c>
      <c r="H173" s="230" t="s">
        <v>304</v>
      </c>
      <c r="I173" s="235" t="s">
        <v>91</v>
      </c>
      <c r="J173" s="251" t="s">
        <v>90</v>
      </c>
      <c r="K173" s="233"/>
      <c r="L173" s="236"/>
      <c r="M173" s="236"/>
    </row>
    <row r="174" spans="1:13">
      <c r="A174" s="231">
        <v>42196</v>
      </c>
      <c r="B174" s="232">
        <v>0.80555555555555547</v>
      </c>
      <c r="C174" s="233">
        <v>10</v>
      </c>
      <c r="D174" s="233"/>
      <c r="E174" s="233" t="s">
        <v>434</v>
      </c>
      <c r="F174" s="233"/>
      <c r="G174" s="233" t="s">
        <v>202</v>
      </c>
      <c r="H174" s="230" t="s">
        <v>304</v>
      </c>
      <c r="I174" s="235" t="s">
        <v>91</v>
      </c>
      <c r="J174" s="251" t="s">
        <v>90</v>
      </c>
      <c r="K174" s="233"/>
      <c r="L174" s="236"/>
      <c r="M174" s="236"/>
    </row>
    <row r="175" spans="1:13">
      <c r="A175" s="243">
        <v>42196</v>
      </c>
      <c r="B175" s="244">
        <v>0.85416666666666663</v>
      </c>
      <c r="C175" s="230">
        <v>1</v>
      </c>
      <c r="E175" s="230" t="s">
        <v>329</v>
      </c>
      <c r="G175" s="230" t="s">
        <v>488</v>
      </c>
      <c r="H175" s="230" t="s">
        <v>302</v>
      </c>
      <c r="I175" s="251" t="s">
        <v>91</v>
      </c>
      <c r="J175" s="251" t="s">
        <v>98</v>
      </c>
      <c r="K175" s="233"/>
      <c r="L175" s="236"/>
      <c r="M175" s="236"/>
    </row>
    <row r="176" spans="1:13">
      <c r="A176" s="243">
        <v>42196</v>
      </c>
      <c r="B176" s="244">
        <v>0.85416666666666663</v>
      </c>
      <c r="C176" s="230">
        <v>2</v>
      </c>
      <c r="E176" s="230" t="s">
        <v>161</v>
      </c>
      <c r="G176" s="230" t="s">
        <v>160</v>
      </c>
      <c r="H176" s="230" t="s">
        <v>302</v>
      </c>
      <c r="I176" s="251" t="s">
        <v>91</v>
      </c>
      <c r="J176" s="251" t="s">
        <v>99</v>
      </c>
      <c r="K176" s="233"/>
      <c r="L176" s="236"/>
      <c r="M176" s="236"/>
    </row>
    <row r="177" spans="1:13">
      <c r="A177" s="231">
        <v>42196</v>
      </c>
      <c r="B177" s="232">
        <v>0.85416666666666663</v>
      </c>
      <c r="C177" s="233">
        <v>3</v>
      </c>
      <c r="D177" s="233"/>
      <c r="E177" s="233" t="s">
        <v>412</v>
      </c>
      <c r="F177" s="233"/>
      <c r="G177" s="233" t="s">
        <v>411</v>
      </c>
      <c r="H177" s="230" t="s">
        <v>306</v>
      </c>
      <c r="I177" s="235" t="s">
        <v>304</v>
      </c>
      <c r="J177" s="251" t="s">
        <v>99</v>
      </c>
      <c r="K177" s="233"/>
      <c r="L177" s="236"/>
      <c r="M177" s="236"/>
    </row>
    <row r="178" spans="1:13">
      <c r="A178" s="231">
        <v>42196</v>
      </c>
      <c r="B178" s="232">
        <v>0.85416666666666663</v>
      </c>
      <c r="C178" s="233">
        <v>4</v>
      </c>
      <c r="D178" s="233"/>
      <c r="E178" s="233" t="s">
        <v>413</v>
      </c>
      <c r="F178" s="233"/>
      <c r="G178" s="233" t="s">
        <v>159</v>
      </c>
      <c r="H178" s="230" t="s">
        <v>306</v>
      </c>
      <c r="I178" s="235" t="s">
        <v>304</v>
      </c>
      <c r="J178" s="251" t="s">
        <v>99</v>
      </c>
      <c r="K178" s="233"/>
      <c r="L178" s="236"/>
      <c r="M178" s="236"/>
    </row>
    <row r="179" spans="1:13">
      <c r="A179" s="243">
        <v>42196</v>
      </c>
      <c r="B179" s="244">
        <v>0.85416666666666663</v>
      </c>
      <c r="C179" s="230">
        <v>11</v>
      </c>
      <c r="E179" s="230" t="s">
        <v>173</v>
      </c>
      <c r="G179" s="230" t="s">
        <v>343</v>
      </c>
      <c r="H179" s="230" t="s">
        <v>302</v>
      </c>
      <c r="I179" s="251" t="s">
        <v>91</v>
      </c>
      <c r="J179" s="251" t="s">
        <v>100</v>
      </c>
      <c r="K179" s="233"/>
      <c r="L179" s="236"/>
      <c r="M179" s="236"/>
    </row>
    <row r="180" spans="1:13">
      <c r="A180" s="231">
        <v>42197</v>
      </c>
      <c r="B180" s="232">
        <v>0.33333333333333331</v>
      </c>
      <c r="C180" s="233">
        <v>1</v>
      </c>
      <c r="D180" s="233"/>
      <c r="E180" s="233" t="s">
        <v>418</v>
      </c>
      <c r="F180" s="233"/>
      <c r="G180" s="233" t="s">
        <v>423</v>
      </c>
      <c r="H180" s="230" t="s">
        <v>44</v>
      </c>
      <c r="I180" s="235" t="s">
        <v>304</v>
      </c>
      <c r="J180" s="251" t="s">
        <v>101</v>
      </c>
      <c r="K180" s="233"/>
      <c r="L180" s="236"/>
      <c r="M180" s="236"/>
    </row>
    <row r="181" spans="1:13">
      <c r="A181" s="231">
        <v>42197</v>
      </c>
      <c r="B181" s="232">
        <v>0.33333333333333331</v>
      </c>
      <c r="C181" s="233">
        <v>2</v>
      </c>
      <c r="D181" s="233"/>
      <c r="E181" s="233" t="s">
        <v>419</v>
      </c>
      <c r="F181" s="233"/>
      <c r="G181" s="233" t="s">
        <v>424</v>
      </c>
      <c r="H181" s="230" t="s">
        <v>44</v>
      </c>
      <c r="I181" s="235" t="s">
        <v>304</v>
      </c>
      <c r="J181" s="251" t="s">
        <v>101</v>
      </c>
      <c r="K181" s="233"/>
      <c r="L181" s="236"/>
      <c r="M181" s="236"/>
    </row>
    <row r="182" spans="1:13">
      <c r="A182" s="231">
        <v>42197</v>
      </c>
      <c r="B182" s="232">
        <v>0.33333333333333331</v>
      </c>
      <c r="C182" s="233">
        <v>3</v>
      </c>
      <c r="D182" s="233"/>
      <c r="E182" s="233" t="s">
        <v>417</v>
      </c>
      <c r="F182" s="233"/>
      <c r="G182" s="233" t="s">
        <v>414</v>
      </c>
      <c r="H182" s="230" t="s">
        <v>302</v>
      </c>
      <c r="I182" s="237" t="s">
        <v>304</v>
      </c>
      <c r="J182" s="251" t="s">
        <v>100</v>
      </c>
      <c r="K182" s="233"/>
      <c r="L182" s="236"/>
      <c r="M182" s="236"/>
    </row>
    <row r="183" spans="1:13">
      <c r="A183" s="231">
        <v>42197</v>
      </c>
      <c r="B183" s="232">
        <v>0.33333333333333331</v>
      </c>
      <c r="C183" s="233">
        <v>4</v>
      </c>
      <c r="D183" s="233"/>
      <c r="E183" s="233" t="s">
        <v>415</v>
      </c>
      <c r="F183" s="233"/>
      <c r="G183" s="233" t="s">
        <v>172</v>
      </c>
      <c r="H183" s="230" t="s">
        <v>302</v>
      </c>
      <c r="I183" s="237" t="s">
        <v>304</v>
      </c>
      <c r="J183" s="251" t="s">
        <v>100</v>
      </c>
      <c r="K183" s="233"/>
      <c r="L183" s="236"/>
      <c r="M183" s="236"/>
    </row>
    <row r="184" spans="1:13">
      <c r="A184" s="239">
        <v>42197</v>
      </c>
      <c r="B184" s="240">
        <v>0.33333333333333331</v>
      </c>
      <c r="C184" s="241">
        <v>7</v>
      </c>
      <c r="D184" s="241"/>
      <c r="E184" s="241" t="s">
        <v>549</v>
      </c>
      <c r="F184" s="241"/>
      <c r="G184" s="241" t="s">
        <v>135</v>
      </c>
      <c r="H184" s="235" t="s">
        <v>95</v>
      </c>
      <c r="I184" s="235" t="s">
        <v>304</v>
      </c>
      <c r="J184" s="251" t="s">
        <v>94</v>
      </c>
      <c r="K184" s="233"/>
      <c r="L184" s="236"/>
      <c r="M184" s="236"/>
    </row>
    <row r="185" spans="1:13">
      <c r="A185" s="231">
        <v>42197</v>
      </c>
      <c r="B185" s="232">
        <v>0.33333333333333331</v>
      </c>
      <c r="C185" s="233">
        <v>11</v>
      </c>
      <c r="D185" s="233"/>
      <c r="E185" s="233" t="s">
        <v>420</v>
      </c>
      <c r="F185" s="233"/>
      <c r="G185" s="233" t="s">
        <v>166</v>
      </c>
      <c r="H185" s="230" t="s">
        <v>44</v>
      </c>
      <c r="I185" s="235" t="s">
        <v>304</v>
      </c>
      <c r="J185" s="251" t="s">
        <v>101</v>
      </c>
      <c r="K185" s="233"/>
      <c r="L185" s="236"/>
      <c r="M185" s="236"/>
    </row>
    <row r="186" spans="1:13">
      <c r="A186" s="239">
        <v>42197</v>
      </c>
      <c r="B186" s="240">
        <v>0.34375</v>
      </c>
      <c r="C186" s="241">
        <v>5</v>
      </c>
      <c r="D186" s="241"/>
      <c r="E186" s="241" t="s">
        <v>448</v>
      </c>
      <c r="F186" s="241"/>
      <c r="G186" s="241" t="s">
        <v>449</v>
      </c>
      <c r="H186" s="241" t="s">
        <v>302</v>
      </c>
      <c r="I186" s="252" t="s">
        <v>91</v>
      </c>
      <c r="J186" s="251" t="s">
        <v>97</v>
      </c>
      <c r="K186" s="233"/>
      <c r="L186" s="236"/>
      <c r="M186" s="236"/>
    </row>
    <row r="187" spans="1:13">
      <c r="A187" s="239">
        <v>42197</v>
      </c>
      <c r="B187" s="240">
        <v>0.34375</v>
      </c>
      <c r="C187" s="241">
        <v>6</v>
      </c>
      <c r="D187" s="241"/>
      <c r="E187" s="241" t="s">
        <v>142</v>
      </c>
      <c r="F187" s="241"/>
      <c r="G187" s="241" t="s">
        <v>141</v>
      </c>
      <c r="H187" s="241" t="s">
        <v>302</v>
      </c>
      <c r="I187" s="252" t="s">
        <v>91</v>
      </c>
      <c r="J187" s="251" t="s">
        <v>97</v>
      </c>
      <c r="K187" s="233"/>
      <c r="L187" s="236"/>
      <c r="M187" s="236"/>
    </row>
    <row r="188" spans="1:13">
      <c r="A188" s="231">
        <v>42197</v>
      </c>
      <c r="B188" s="232">
        <v>0.35416666666666669</v>
      </c>
      <c r="C188" s="233">
        <v>9</v>
      </c>
      <c r="D188" s="233"/>
      <c r="E188" s="233" t="s">
        <v>192</v>
      </c>
      <c r="F188" s="233"/>
      <c r="G188" s="233" t="s">
        <v>193</v>
      </c>
      <c r="H188" s="230" t="s">
        <v>306</v>
      </c>
      <c r="I188" s="237" t="s">
        <v>304</v>
      </c>
      <c r="J188" s="251" t="s">
        <v>90</v>
      </c>
      <c r="K188" s="233"/>
      <c r="L188" s="236"/>
      <c r="M188" s="236"/>
    </row>
    <row r="189" spans="1:13">
      <c r="A189" s="231">
        <v>42197</v>
      </c>
      <c r="B189" s="232">
        <v>0.38541666666666669</v>
      </c>
      <c r="C189" s="233">
        <v>1</v>
      </c>
      <c r="D189" s="233"/>
      <c r="E189" s="233" t="s">
        <v>165</v>
      </c>
      <c r="F189" s="233"/>
      <c r="G189" s="233" t="s">
        <v>421</v>
      </c>
      <c r="H189" s="230" t="s">
        <v>44</v>
      </c>
      <c r="I189" s="235" t="s">
        <v>304</v>
      </c>
      <c r="J189" s="251" t="s">
        <v>101</v>
      </c>
      <c r="K189" s="233"/>
      <c r="L189" s="236"/>
      <c r="M189" s="236"/>
    </row>
    <row r="190" spans="1:13">
      <c r="A190" s="243">
        <v>42197</v>
      </c>
      <c r="B190" s="244">
        <v>0.38541666666666669</v>
      </c>
      <c r="C190" s="230">
        <v>1</v>
      </c>
      <c r="E190" s="230" t="s">
        <v>330</v>
      </c>
      <c r="G190" s="230" t="s">
        <v>161</v>
      </c>
      <c r="H190" s="230" t="s">
        <v>302</v>
      </c>
      <c r="I190" s="251" t="s">
        <v>91</v>
      </c>
      <c r="J190" s="251" t="s">
        <v>99</v>
      </c>
      <c r="K190" s="233"/>
      <c r="L190" s="236"/>
      <c r="M190" s="236"/>
    </row>
    <row r="191" spans="1:13">
      <c r="A191" s="243">
        <v>42197</v>
      </c>
      <c r="B191" s="244">
        <v>0.38541666666666669</v>
      </c>
      <c r="C191" s="230">
        <v>2</v>
      </c>
      <c r="E191" s="230" t="s">
        <v>336</v>
      </c>
      <c r="G191" s="230" t="s">
        <v>162</v>
      </c>
      <c r="H191" s="230" t="s">
        <v>305</v>
      </c>
      <c r="I191" s="251" t="s">
        <v>91</v>
      </c>
      <c r="J191" s="251" t="s">
        <v>99</v>
      </c>
      <c r="K191" s="233"/>
      <c r="L191" s="236"/>
      <c r="M191" s="236"/>
    </row>
    <row r="192" spans="1:13">
      <c r="A192" s="231">
        <v>42197</v>
      </c>
      <c r="B192" s="232">
        <v>0.38541666666666669</v>
      </c>
      <c r="C192" s="233">
        <v>3</v>
      </c>
      <c r="D192" s="233"/>
      <c r="E192" s="233" t="s">
        <v>130</v>
      </c>
      <c r="F192" s="233"/>
      <c r="G192" s="233" t="s">
        <v>157</v>
      </c>
      <c r="H192" s="230" t="s">
        <v>302</v>
      </c>
      <c r="I192" s="235" t="s">
        <v>304</v>
      </c>
      <c r="J192" s="251" t="s">
        <v>99</v>
      </c>
      <c r="K192" s="233"/>
      <c r="L192" s="236"/>
      <c r="M192" s="236"/>
    </row>
    <row r="193" spans="1:13">
      <c r="A193" s="243">
        <v>42197</v>
      </c>
      <c r="B193" s="244">
        <v>0.38541666666666669</v>
      </c>
      <c r="C193" s="230">
        <v>4</v>
      </c>
      <c r="E193" s="230" t="s">
        <v>177</v>
      </c>
      <c r="G193" s="230" t="s">
        <v>351</v>
      </c>
      <c r="H193" s="230" t="s">
        <v>303</v>
      </c>
      <c r="I193" s="251" t="s">
        <v>91</v>
      </c>
      <c r="J193" s="251" t="s">
        <v>104</v>
      </c>
      <c r="K193" s="233"/>
      <c r="L193" s="236"/>
      <c r="M193" s="236"/>
    </row>
    <row r="194" spans="1:13">
      <c r="A194" s="231">
        <v>42197</v>
      </c>
      <c r="B194" s="232">
        <v>0.38541666666666669</v>
      </c>
      <c r="C194" s="233">
        <v>7</v>
      </c>
      <c r="D194" s="233"/>
      <c r="E194" s="233" t="s">
        <v>552</v>
      </c>
      <c r="F194" s="233"/>
      <c r="G194" s="233" t="s">
        <v>557</v>
      </c>
      <c r="H194" s="235" t="s">
        <v>95</v>
      </c>
      <c r="I194" s="235" t="s">
        <v>304</v>
      </c>
      <c r="J194" s="251" t="s">
        <v>94</v>
      </c>
      <c r="K194" s="233"/>
      <c r="L194" s="236"/>
      <c r="M194" s="236"/>
    </row>
    <row r="195" spans="1:13">
      <c r="A195" s="243">
        <v>42197</v>
      </c>
      <c r="B195" s="244">
        <v>0.38541666666666669</v>
      </c>
      <c r="C195" s="230">
        <v>11</v>
      </c>
      <c r="E195" s="230" t="s">
        <v>347</v>
      </c>
      <c r="G195" s="230" t="s">
        <v>350</v>
      </c>
      <c r="H195" s="230" t="s">
        <v>303</v>
      </c>
      <c r="I195" s="251" t="s">
        <v>91</v>
      </c>
      <c r="J195" s="251" t="s">
        <v>104</v>
      </c>
      <c r="K195" s="241"/>
    </row>
    <row r="196" spans="1:13">
      <c r="A196" s="243">
        <v>42197</v>
      </c>
      <c r="B196" s="244">
        <v>0.39583333333333331</v>
      </c>
      <c r="C196" s="230">
        <v>5</v>
      </c>
      <c r="E196" s="230" t="s">
        <v>450</v>
      </c>
      <c r="G196" s="230" t="s">
        <v>451</v>
      </c>
      <c r="H196" s="230" t="s">
        <v>304</v>
      </c>
      <c r="I196" s="252" t="s">
        <v>91</v>
      </c>
      <c r="J196" s="251" t="s">
        <v>97</v>
      </c>
      <c r="K196" s="241"/>
    </row>
    <row r="197" spans="1:13">
      <c r="A197" s="243">
        <v>42197</v>
      </c>
      <c r="B197" s="244">
        <v>0.39583333333333331</v>
      </c>
      <c r="C197" s="230">
        <v>6</v>
      </c>
      <c r="E197" s="230" t="s">
        <v>139</v>
      </c>
      <c r="G197" s="230" t="s">
        <v>140</v>
      </c>
      <c r="H197" s="230" t="s">
        <v>304</v>
      </c>
      <c r="I197" s="252" t="s">
        <v>91</v>
      </c>
      <c r="J197" s="251" t="s">
        <v>97</v>
      </c>
    </row>
    <row r="198" spans="1:13">
      <c r="A198" s="231">
        <v>42197</v>
      </c>
      <c r="B198" s="232">
        <v>0.39583333333333331</v>
      </c>
      <c r="C198" s="233">
        <v>8</v>
      </c>
      <c r="D198" s="233"/>
      <c r="E198" s="233" t="s">
        <v>134</v>
      </c>
      <c r="F198" s="233"/>
      <c r="G198" s="233" t="s">
        <v>556</v>
      </c>
      <c r="H198" s="235" t="s">
        <v>95</v>
      </c>
      <c r="I198" s="235" t="s">
        <v>304</v>
      </c>
      <c r="J198" s="251" t="s">
        <v>94</v>
      </c>
    </row>
    <row r="199" spans="1:13">
      <c r="A199" s="231">
        <v>42197</v>
      </c>
      <c r="B199" s="232">
        <v>0.39930555555555558</v>
      </c>
      <c r="C199" s="233">
        <v>9</v>
      </c>
      <c r="D199" s="233"/>
      <c r="E199" s="234" t="s">
        <v>536</v>
      </c>
      <c r="F199" s="233"/>
      <c r="G199" s="233" t="s">
        <v>533</v>
      </c>
      <c r="H199" s="230" t="s">
        <v>302</v>
      </c>
      <c r="I199" s="235" t="s">
        <v>304</v>
      </c>
      <c r="J199" s="251" t="s">
        <v>89</v>
      </c>
    </row>
    <row r="200" spans="1:13">
      <c r="A200" s="231">
        <v>42197</v>
      </c>
      <c r="B200" s="232">
        <v>0.39930555555555558</v>
      </c>
      <c r="C200" s="233">
        <v>10</v>
      </c>
      <c r="D200" s="233"/>
      <c r="E200" s="233" t="s">
        <v>534</v>
      </c>
      <c r="F200" s="233"/>
      <c r="G200" s="233" t="s">
        <v>535</v>
      </c>
      <c r="H200" s="230" t="s">
        <v>302</v>
      </c>
      <c r="I200" s="235" t="s">
        <v>304</v>
      </c>
      <c r="J200" s="251" t="s">
        <v>89</v>
      </c>
    </row>
    <row r="201" spans="1:13">
      <c r="A201" s="243">
        <v>42197</v>
      </c>
      <c r="B201" s="244">
        <v>0.4375</v>
      </c>
      <c r="C201" s="230">
        <v>2</v>
      </c>
      <c r="E201" s="230" t="s">
        <v>344</v>
      </c>
      <c r="G201" s="230" t="s">
        <v>176</v>
      </c>
      <c r="H201" s="230" t="s">
        <v>304</v>
      </c>
      <c r="I201" s="251" t="s">
        <v>91</v>
      </c>
      <c r="J201" s="251" t="s">
        <v>100</v>
      </c>
    </row>
    <row r="202" spans="1:13">
      <c r="A202" s="243">
        <v>42197</v>
      </c>
      <c r="B202" s="244">
        <v>0.4375</v>
      </c>
      <c r="C202" s="230">
        <v>3</v>
      </c>
      <c r="E202" s="230" t="s">
        <v>175</v>
      </c>
      <c r="G202" s="230" t="s">
        <v>345</v>
      </c>
      <c r="H202" s="230" t="s">
        <v>304</v>
      </c>
      <c r="I202" s="251" t="s">
        <v>91</v>
      </c>
      <c r="J202" s="251" t="s">
        <v>100</v>
      </c>
    </row>
    <row r="203" spans="1:13">
      <c r="A203" s="243">
        <v>42197</v>
      </c>
      <c r="B203" s="244">
        <v>0.4375</v>
      </c>
      <c r="C203" s="230">
        <v>4</v>
      </c>
      <c r="E203" s="230" t="s">
        <v>348</v>
      </c>
      <c r="G203" s="230" t="s">
        <v>352</v>
      </c>
      <c r="H203" s="230" t="s">
        <v>303</v>
      </c>
      <c r="I203" s="251" t="s">
        <v>91</v>
      </c>
      <c r="J203" s="251" t="s">
        <v>104</v>
      </c>
    </row>
    <row r="204" spans="1:13">
      <c r="A204" s="231">
        <v>42197</v>
      </c>
      <c r="B204" s="232">
        <v>0.4375</v>
      </c>
      <c r="C204" s="233">
        <v>7</v>
      </c>
      <c r="D204" s="233"/>
      <c r="E204" s="233" t="s">
        <v>132</v>
      </c>
      <c r="F204" s="233"/>
      <c r="G204" s="233" t="s">
        <v>548</v>
      </c>
      <c r="H204" s="251" t="s">
        <v>92</v>
      </c>
      <c r="I204" s="237" t="s">
        <v>304</v>
      </c>
      <c r="J204" s="251" t="s">
        <v>94</v>
      </c>
    </row>
    <row r="205" spans="1:13">
      <c r="A205" s="243">
        <v>42197</v>
      </c>
      <c r="B205" s="244">
        <v>0.4375</v>
      </c>
      <c r="C205" s="230">
        <v>11</v>
      </c>
      <c r="E205" s="230" t="s">
        <v>349</v>
      </c>
      <c r="G205" s="230" t="s">
        <v>178</v>
      </c>
      <c r="H205" s="230" t="s">
        <v>303</v>
      </c>
      <c r="I205" s="251" t="s">
        <v>91</v>
      </c>
      <c r="J205" s="251" t="s">
        <v>104</v>
      </c>
    </row>
    <row r="206" spans="1:13">
      <c r="A206" s="231">
        <v>42197</v>
      </c>
      <c r="B206" s="232">
        <v>0.44444444444444442</v>
      </c>
      <c r="C206" s="233">
        <v>9</v>
      </c>
      <c r="D206" s="233"/>
      <c r="E206" s="233" t="s">
        <v>197</v>
      </c>
      <c r="F206" s="233"/>
      <c r="G206" s="233" t="s">
        <v>425</v>
      </c>
      <c r="H206" s="230" t="s">
        <v>302</v>
      </c>
      <c r="I206" s="235" t="s">
        <v>91</v>
      </c>
      <c r="J206" s="251" t="s">
        <v>89</v>
      </c>
    </row>
    <row r="207" spans="1:13">
      <c r="A207" s="231">
        <v>42197</v>
      </c>
      <c r="B207" s="232">
        <v>0.44444444444444442</v>
      </c>
      <c r="C207" s="233">
        <v>10</v>
      </c>
      <c r="D207" s="233"/>
      <c r="E207" s="233" t="s">
        <v>427</v>
      </c>
      <c r="F207" s="233"/>
      <c r="G207" s="233" t="s">
        <v>196</v>
      </c>
      <c r="H207" s="230" t="s">
        <v>302</v>
      </c>
      <c r="I207" s="235" t="s">
        <v>91</v>
      </c>
      <c r="J207" s="251" t="s">
        <v>89</v>
      </c>
    </row>
    <row r="208" spans="1:13">
      <c r="A208" s="231">
        <v>42197</v>
      </c>
      <c r="B208" s="232">
        <v>0.44791666666666669</v>
      </c>
      <c r="C208" s="233">
        <v>5</v>
      </c>
      <c r="D208" s="233"/>
      <c r="E208" s="233" t="s">
        <v>562</v>
      </c>
      <c r="F208" s="233"/>
      <c r="G208" s="233" t="s">
        <v>566</v>
      </c>
      <c r="H208" s="230" t="s">
        <v>302</v>
      </c>
      <c r="I208" s="235" t="s">
        <v>304</v>
      </c>
      <c r="J208" s="251" t="s">
        <v>97</v>
      </c>
    </row>
    <row r="209" spans="1:11">
      <c r="A209" s="231">
        <v>42197</v>
      </c>
      <c r="B209" s="232">
        <v>0.44791666666666669</v>
      </c>
      <c r="C209" s="233">
        <v>6</v>
      </c>
      <c r="D209" s="233"/>
      <c r="E209" s="233" t="s">
        <v>551</v>
      </c>
      <c r="F209" s="233"/>
      <c r="G209" s="233" t="s">
        <v>553</v>
      </c>
      <c r="H209" s="251" t="s">
        <v>92</v>
      </c>
      <c r="I209" s="237" t="s">
        <v>304</v>
      </c>
      <c r="J209" s="251" t="s">
        <v>94</v>
      </c>
    </row>
    <row r="210" spans="1:11">
      <c r="A210" s="231">
        <v>42197</v>
      </c>
      <c r="B210" s="232">
        <v>0.44791666666666669</v>
      </c>
      <c r="C210" s="233">
        <v>8</v>
      </c>
      <c r="D210" s="233"/>
      <c r="E210" s="233" t="s">
        <v>555</v>
      </c>
      <c r="F210" s="233"/>
      <c r="G210" s="233" t="s">
        <v>136</v>
      </c>
      <c r="H210" s="235" t="s">
        <v>95</v>
      </c>
      <c r="I210" s="235" t="s">
        <v>304</v>
      </c>
      <c r="J210" s="251" t="s">
        <v>94</v>
      </c>
    </row>
    <row r="211" spans="1:11">
      <c r="A211" s="243">
        <v>42197</v>
      </c>
      <c r="B211" s="244">
        <v>0.46875</v>
      </c>
      <c r="C211" s="230">
        <v>1</v>
      </c>
      <c r="E211" s="230" t="s">
        <v>174</v>
      </c>
      <c r="G211" s="230" t="s">
        <v>343</v>
      </c>
      <c r="H211" s="230" t="s">
        <v>302</v>
      </c>
      <c r="I211" s="251" t="s">
        <v>91</v>
      </c>
      <c r="J211" s="251" t="s">
        <v>100</v>
      </c>
    </row>
    <row r="212" spans="1:11">
      <c r="A212" s="231">
        <v>42197</v>
      </c>
      <c r="B212" s="232">
        <v>0.48958333333333331</v>
      </c>
      <c r="C212" s="233">
        <v>2</v>
      </c>
      <c r="D212" s="233"/>
      <c r="E212" s="233" t="s">
        <v>307</v>
      </c>
      <c r="F212" s="233"/>
      <c r="G212" s="233" t="s">
        <v>146</v>
      </c>
      <c r="H212" s="230" t="s">
        <v>309</v>
      </c>
      <c r="I212" s="237" t="s">
        <v>304</v>
      </c>
      <c r="J212" s="251" t="s">
        <v>98</v>
      </c>
    </row>
    <row r="213" spans="1:11">
      <c r="A213" s="243">
        <v>42197</v>
      </c>
      <c r="B213" s="244">
        <v>0.48958333333333331</v>
      </c>
      <c r="C213" s="230">
        <v>3</v>
      </c>
      <c r="E213" s="230" t="s">
        <v>310</v>
      </c>
      <c r="G213" s="230" t="s">
        <v>311</v>
      </c>
      <c r="H213" s="230" t="s">
        <v>183</v>
      </c>
      <c r="I213" s="251" t="s">
        <v>91</v>
      </c>
      <c r="J213" s="251" t="s">
        <v>98</v>
      </c>
    </row>
    <row r="214" spans="1:11">
      <c r="A214" s="243">
        <v>42197</v>
      </c>
      <c r="B214" s="244">
        <v>0.48958333333333331</v>
      </c>
      <c r="C214" s="230">
        <v>4</v>
      </c>
      <c r="E214" s="230" t="s">
        <v>307</v>
      </c>
      <c r="G214" s="230" t="s">
        <v>37</v>
      </c>
      <c r="H214" s="230" t="s">
        <v>38</v>
      </c>
      <c r="I214" s="251" t="s">
        <v>91</v>
      </c>
      <c r="J214" s="251" t="s">
        <v>98</v>
      </c>
    </row>
    <row r="215" spans="1:11">
      <c r="A215" s="231">
        <v>42197</v>
      </c>
      <c r="B215" s="232">
        <v>0.48958333333333331</v>
      </c>
      <c r="C215" s="233">
        <v>7</v>
      </c>
      <c r="D215" s="233"/>
      <c r="E215" s="233" t="s">
        <v>564</v>
      </c>
      <c r="F215" s="233"/>
      <c r="G215" s="233" t="s">
        <v>567</v>
      </c>
      <c r="H215" s="230" t="s">
        <v>304</v>
      </c>
      <c r="I215" s="235" t="s">
        <v>304</v>
      </c>
      <c r="J215" s="251" t="s">
        <v>97</v>
      </c>
    </row>
    <row r="216" spans="1:11">
      <c r="A216" s="231">
        <v>42197</v>
      </c>
      <c r="B216" s="232">
        <v>0.48958333333333331</v>
      </c>
      <c r="C216" s="233">
        <v>9</v>
      </c>
      <c r="D216" s="233"/>
      <c r="E216" s="233" t="s">
        <v>198</v>
      </c>
      <c r="F216" s="233"/>
      <c r="G216" s="233" t="s">
        <v>199</v>
      </c>
      <c r="H216" s="230" t="s">
        <v>314</v>
      </c>
      <c r="I216" s="235" t="s">
        <v>91</v>
      </c>
      <c r="J216" s="251" t="s">
        <v>90</v>
      </c>
    </row>
    <row r="217" spans="1:11">
      <c r="A217" s="231">
        <v>42197</v>
      </c>
      <c r="B217" s="232">
        <v>0.48958333333333331</v>
      </c>
      <c r="C217" s="233">
        <v>11</v>
      </c>
      <c r="D217" s="233"/>
      <c r="E217" s="233" t="s">
        <v>307</v>
      </c>
      <c r="F217" s="233"/>
      <c r="G217" s="233" t="s">
        <v>308</v>
      </c>
      <c r="H217" s="230" t="s">
        <v>309</v>
      </c>
      <c r="I217" s="235" t="s">
        <v>304</v>
      </c>
      <c r="J217" s="251" t="s">
        <v>99</v>
      </c>
    </row>
    <row r="218" spans="1:11">
      <c r="A218" s="231">
        <v>42197</v>
      </c>
      <c r="B218" s="232">
        <v>0.5</v>
      </c>
      <c r="C218" s="233">
        <v>5</v>
      </c>
      <c r="D218" s="233"/>
      <c r="E218" s="233" t="s">
        <v>563</v>
      </c>
      <c r="F218" s="233"/>
      <c r="G218" s="233" t="s">
        <v>565</v>
      </c>
      <c r="H218" s="230" t="s">
        <v>302</v>
      </c>
      <c r="I218" s="235" t="s">
        <v>304</v>
      </c>
      <c r="J218" s="251" t="s">
        <v>97</v>
      </c>
    </row>
    <row r="219" spans="1:11">
      <c r="A219" s="231">
        <v>42197</v>
      </c>
      <c r="B219" s="232">
        <v>0.5</v>
      </c>
      <c r="C219" s="233">
        <v>6</v>
      </c>
      <c r="D219" s="233"/>
      <c r="E219" s="233" t="s">
        <v>137</v>
      </c>
      <c r="F219" s="233"/>
      <c r="G219" s="233" t="s">
        <v>138</v>
      </c>
      <c r="H219" s="230" t="s">
        <v>304</v>
      </c>
      <c r="I219" s="235" t="s">
        <v>304</v>
      </c>
      <c r="J219" s="251" t="s">
        <v>97</v>
      </c>
    </row>
    <row r="220" spans="1:11">
      <c r="A220" s="231">
        <v>42197</v>
      </c>
      <c r="B220" s="232">
        <v>0.52083333333333337</v>
      </c>
      <c r="C220" s="233">
        <v>1</v>
      </c>
      <c r="D220" s="233"/>
      <c r="E220" s="233" t="s">
        <v>310</v>
      </c>
      <c r="F220" s="238"/>
      <c r="G220" s="233" t="s">
        <v>145</v>
      </c>
      <c r="H220" s="230" t="s">
        <v>309</v>
      </c>
      <c r="I220" s="237" t="s">
        <v>304</v>
      </c>
      <c r="J220" s="251" t="s">
        <v>98</v>
      </c>
      <c r="K220" s="241"/>
    </row>
    <row r="221" spans="1:11">
      <c r="A221" s="239">
        <v>42197</v>
      </c>
      <c r="B221" s="240">
        <v>0.52083333333333337</v>
      </c>
      <c r="C221" s="241">
        <v>8</v>
      </c>
      <c r="D221" s="241"/>
      <c r="E221" s="241" t="s">
        <v>310</v>
      </c>
      <c r="F221" s="241"/>
      <c r="G221" s="241" t="s">
        <v>311</v>
      </c>
      <c r="H221" s="241" t="s">
        <v>309</v>
      </c>
      <c r="I221" s="252" t="s">
        <v>91</v>
      </c>
      <c r="J221" s="251" t="s">
        <v>94</v>
      </c>
      <c r="K221" s="241"/>
    </row>
    <row r="222" spans="1:11">
      <c r="A222" s="239">
        <v>42197</v>
      </c>
      <c r="B222" s="240">
        <v>0.54166666666666663</v>
      </c>
      <c r="C222" s="241">
        <v>7</v>
      </c>
      <c r="D222" s="241"/>
      <c r="E222" s="241" t="s">
        <v>307</v>
      </c>
      <c r="F222" s="241"/>
      <c r="G222" s="241" t="s">
        <v>308</v>
      </c>
      <c r="H222" s="241" t="s">
        <v>309</v>
      </c>
      <c r="I222" s="252" t="s">
        <v>91</v>
      </c>
      <c r="J222" s="251" t="s">
        <v>94</v>
      </c>
      <c r="K222" s="241"/>
    </row>
    <row r="223" spans="1:11">
      <c r="A223" s="239">
        <v>42197</v>
      </c>
      <c r="B223" s="240">
        <v>0.55208333333333337</v>
      </c>
      <c r="C223" s="241">
        <v>2</v>
      </c>
      <c r="D223" s="241"/>
      <c r="E223" s="241" t="s">
        <v>184</v>
      </c>
      <c r="F223" s="241"/>
      <c r="G223" s="241" t="s">
        <v>185</v>
      </c>
      <c r="H223" s="230" t="s">
        <v>314</v>
      </c>
      <c r="I223" s="237" t="s">
        <v>304</v>
      </c>
      <c r="J223" s="251" t="s">
        <v>100</v>
      </c>
      <c r="K223" s="241"/>
    </row>
    <row r="224" spans="1:11">
      <c r="A224" s="243">
        <v>42197</v>
      </c>
      <c r="B224" s="244">
        <v>0.55208333333333337</v>
      </c>
      <c r="C224" s="230">
        <v>3</v>
      </c>
      <c r="E224" s="230" t="s">
        <v>307</v>
      </c>
      <c r="G224" s="230" t="s">
        <v>308</v>
      </c>
      <c r="H224" s="230" t="s">
        <v>309</v>
      </c>
      <c r="I224" s="251" t="s">
        <v>91</v>
      </c>
      <c r="J224" s="251" t="s">
        <v>99</v>
      </c>
      <c r="K224" s="241"/>
    </row>
    <row r="225" spans="1:11">
      <c r="A225" s="243">
        <v>42197</v>
      </c>
      <c r="B225" s="244">
        <v>0.55208333333333337</v>
      </c>
      <c r="C225" s="230">
        <v>4</v>
      </c>
      <c r="E225" s="230" t="s">
        <v>310</v>
      </c>
      <c r="G225" s="230" t="s">
        <v>311</v>
      </c>
      <c r="H225" s="230" t="s">
        <v>309</v>
      </c>
      <c r="I225" s="251" t="s">
        <v>91</v>
      </c>
      <c r="J225" s="251" t="s">
        <v>99</v>
      </c>
      <c r="K225" s="241"/>
    </row>
    <row r="226" spans="1:11">
      <c r="A226" s="243">
        <v>42197</v>
      </c>
      <c r="B226" s="244">
        <v>0.55208333333333337</v>
      </c>
      <c r="C226" s="230">
        <v>5</v>
      </c>
      <c r="E226" s="230" t="s">
        <v>198</v>
      </c>
      <c r="G226" s="230" t="s">
        <v>199</v>
      </c>
      <c r="H226" s="230" t="s">
        <v>314</v>
      </c>
      <c r="I226" s="252" t="s">
        <v>91</v>
      </c>
      <c r="J226" s="251" t="s">
        <v>97</v>
      </c>
      <c r="K226" s="241"/>
    </row>
    <row r="227" spans="1:11">
      <c r="A227" s="231">
        <v>42197</v>
      </c>
      <c r="B227" s="232">
        <v>0.55208333333333337</v>
      </c>
      <c r="C227" s="233">
        <v>9</v>
      </c>
      <c r="D227" s="233"/>
      <c r="E227" s="233" t="s">
        <v>307</v>
      </c>
      <c r="F227" s="233"/>
      <c r="G227" s="233" t="s">
        <v>308</v>
      </c>
      <c r="H227" s="230" t="s">
        <v>309</v>
      </c>
      <c r="I227" s="237" t="s">
        <v>304</v>
      </c>
      <c r="J227" s="251" t="s">
        <v>90</v>
      </c>
      <c r="K227" s="241"/>
    </row>
    <row r="228" spans="1:11">
      <c r="A228" s="231">
        <v>42197</v>
      </c>
      <c r="B228" s="232">
        <v>0.55208333333333337</v>
      </c>
      <c r="C228" s="233">
        <v>10</v>
      </c>
      <c r="D228" s="233"/>
      <c r="E228" s="233" t="s">
        <v>310</v>
      </c>
      <c r="F228" s="233"/>
      <c r="G228" s="233" t="s">
        <v>311</v>
      </c>
      <c r="H228" s="230" t="s">
        <v>309</v>
      </c>
      <c r="I228" s="237" t="s">
        <v>304</v>
      </c>
      <c r="J228" s="251" t="s">
        <v>90</v>
      </c>
      <c r="K228" s="241"/>
    </row>
    <row r="229" spans="1:11">
      <c r="A229" s="231">
        <v>42197</v>
      </c>
      <c r="B229" s="232">
        <v>0.55208333333333337</v>
      </c>
      <c r="C229" s="233">
        <v>11</v>
      </c>
      <c r="D229" s="233"/>
      <c r="E229" s="233" t="s">
        <v>310</v>
      </c>
      <c r="F229" s="233"/>
      <c r="G229" s="233" t="s">
        <v>311</v>
      </c>
      <c r="H229" s="230" t="s">
        <v>309</v>
      </c>
      <c r="I229" s="235" t="s">
        <v>304</v>
      </c>
      <c r="J229" s="251" t="s">
        <v>99</v>
      </c>
      <c r="K229" s="241"/>
    </row>
    <row r="230" spans="1:11">
      <c r="A230" s="231">
        <v>42197</v>
      </c>
      <c r="B230" s="232">
        <v>0.60416666666666663</v>
      </c>
      <c r="C230" s="233">
        <v>6</v>
      </c>
      <c r="D230" s="233"/>
      <c r="E230" s="233" t="s">
        <v>198</v>
      </c>
      <c r="F230" s="233"/>
      <c r="G230" s="233" t="s">
        <v>199</v>
      </c>
      <c r="H230" s="251" t="s">
        <v>93</v>
      </c>
      <c r="I230" s="237" t="s">
        <v>304</v>
      </c>
      <c r="J230" s="251" t="s">
        <v>94</v>
      </c>
      <c r="K230" s="241"/>
    </row>
    <row r="231" spans="1:11">
      <c r="A231" s="231">
        <v>42197</v>
      </c>
      <c r="B231" s="232">
        <v>0.60416666666666663</v>
      </c>
      <c r="C231" s="233">
        <v>7</v>
      </c>
      <c r="D231" s="233"/>
      <c r="E231" s="233" t="s">
        <v>198</v>
      </c>
      <c r="F231" s="233"/>
      <c r="G231" s="233" t="s">
        <v>199</v>
      </c>
      <c r="H231" s="235" t="s">
        <v>96</v>
      </c>
      <c r="I231" s="235" t="s">
        <v>304</v>
      </c>
      <c r="J231" s="251" t="s">
        <v>94</v>
      </c>
      <c r="K231" s="241"/>
    </row>
    <row r="232" spans="1:11">
      <c r="A232" s="243">
        <v>42197</v>
      </c>
      <c r="B232" s="244">
        <v>0.61458333333333337</v>
      </c>
      <c r="C232" s="230">
        <v>2</v>
      </c>
      <c r="E232" s="230" t="s">
        <v>45</v>
      </c>
      <c r="G232" s="230" t="s">
        <v>46</v>
      </c>
      <c r="H232" s="230" t="s">
        <v>47</v>
      </c>
      <c r="I232" s="251" t="s">
        <v>91</v>
      </c>
      <c r="J232" s="251" t="s">
        <v>102</v>
      </c>
      <c r="K232" s="241"/>
    </row>
    <row r="233" spans="1:11">
      <c r="A233" s="231">
        <v>42197</v>
      </c>
      <c r="B233" s="232">
        <v>0.61458333333333337</v>
      </c>
      <c r="C233" s="233">
        <v>3</v>
      </c>
      <c r="D233" s="233"/>
      <c r="E233" s="233" t="s">
        <v>45</v>
      </c>
      <c r="F233" s="233"/>
      <c r="G233" s="233" t="s">
        <v>46</v>
      </c>
      <c r="H233" s="251" t="s">
        <v>314</v>
      </c>
      <c r="I233" s="235" t="s">
        <v>304</v>
      </c>
      <c r="J233" s="251" t="s">
        <v>102</v>
      </c>
    </row>
    <row r="234" spans="1:11">
      <c r="A234" s="239">
        <v>42197</v>
      </c>
      <c r="B234" s="240">
        <v>0.61458333333333337</v>
      </c>
      <c r="C234" s="241">
        <v>4</v>
      </c>
      <c r="D234" s="241"/>
      <c r="E234" s="241" t="s">
        <v>48</v>
      </c>
      <c r="F234" s="241"/>
      <c r="G234" s="241" t="s">
        <v>49</v>
      </c>
      <c r="H234" s="252" t="s">
        <v>314</v>
      </c>
      <c r="I234" s="235" t="s">
        <v>304</v>
      </c>
      <c r="J234" s="251" t="s">
        <v>103</v>
      </c>
    </row>
    <row r="235" spans="1:11">
      <c r="A235" s="231">
        <v>42197</v>
      </c>
      <c r="B235" s="232">
        <v>0.61458333333333337</v>
      </c>
      <c r="C235" s="233">
        <v>9</v>
      </c>
      <c r="D235" s="233"/>
      <c r="E235" s="233" t="s">
        <v>184</v>
      </c>
      <c r="F235" s="233"/>
      <c r="G235" s="233" t="s">
        <v>185</v>
      </c>
      <c r="H235" s="230" t="s">
        <v>314</v>
      </c>
      <c r="I235" s="235" t="s">
        <v>91</v>
      </c>
      <c r="J235" s="251" t="s">
        <v>89</v>
      </c>
    </row>
    <row r="236" spans="1:11">
      <c r="A236" s="231">
        <v>42197</v>
      </c>
      <c r="B236" s="232">
        <v>0.61458333333333337</v>
      </c>
      <c r="C236" s="233">
        <v>10</v>
      </c>
      <c r="D236" s="233"/>
      <c r="E236" s="233" t="s">
        <v>184</v>
      </c>
      <c r="F236" s="233"/>
      <c r="G236" s="233" t="s">
        <v>185</v>
      </c>
      <c r="H236" s="230" t="s">
        <v>314</v>
      </c>
      <c r="I236" s="235" t="s">
        <v>304</v>
      </c>
      <c r="J236" s="251" t="s">
        <v>89</v>
      </c>
    </row>
    <row r="237" spans="1:11">
      <c r="A237" s="243">
        <v>42197</v>
      </c>
      <c r="B237" s="244">
        <v>0.61458333333333337</v>
      </c>
      <c r="C237" s="230">
        <v>11</v>
      </c>
      <c r="E237" s="230" t="s">
        <v>48</v>
      </c>
      <c r="G237" s="230" t="s">
        <v>49</v>
      </c>
      <c r="H237" s="230" t="s">
        <v>52</v>
      </c>
      <c r="I237" s="251" t="s">
        <v>91</v>
      </c>
      <c r="J237" s="251" t="s">
        <v>103</v>
      </c>
    </row>
    <row r="238" spans="1:11">
      <c r="A238" s="231">
        <v>42197</v>
      </c>
      <c r="B238" s="232">
        <v>0.65625</v>
      </c>
      <c r="C238" s="233">
        <v>5</v>
      </c>
      <c r="D238" s="233"/>
      <c r="E238" s="233" t="s">
        <v>198</v>
      </c>
      <c r="F238" s="233"/>
      <c r="G238" s="233" t="s">
        <v>199</v>
      </c>
      <c r="H238" s="230" t="s">
        <v>314</v>
      </c>
      <c r="I238" s="235" t="s">
        <v>304</v>
      </c>
      <c r="J238" s="251" t="s">
        <v>97</v>
      </c>
    </row>
    <row r="239" spans="1:11">
      <c r="A239" s="243">
        <v>42197</v>
      </c>
      <c r="B239" s="244">
        <v>0.67708333333333337</v>
      </c>
      <c r="C239" s="230">
        <v>2</v>
      </c>
      <c r="E239" s="230" t="s">
        <v>198</v>
      </c>
      <c r="G239" s="230" t="s">
        <v>199</v>
      </c>
      <c r="H239" s="230" t="s">
        <v>314</v>
      </c>
      <c r="I239" s="251" t="s">
        <v>91</v>
      </c>
      <c r="J239" s="251" t="s">
        <v>100</v>
      </c>
    </row>
    <row r="240" spans="1:11">
      <c r="A240" s="243">
        <v>42197</v>
      </c>
      <c r="B240" s="244">
        <v>0.67708333333333337</v>
      </c>
      <c r="C240" s="230">
        <v>3</v>
      </c>
      <c r="E240" s="230" t="s">
        <v>312</v>
      </c>
      <c r="G240" s="230" t="s">
        <v>313</v>
      </c>
      <c r="H240" s="230" t="s">
        <v>314</v>
      </c>
      <c r="I240" s="251" t="s">
        <v>91</v>
      </c>
      <c r="J240" s="251" t="s">
        <v>98</v>
      </c>
    </row>
    <row r="241" spans="1:10">
      <c r="A241" s="231">
        <v>42197</v>
      </c>
      <c r="B241" s="232">
        <v>0.67708333333333337</v>
      </c>
      <c r="C241" s="233">
        <v>4</v>
      </c>
      <c r="D241" s="233"/>
      <c r="E241" s="233" t="s">
        <v>312</v>
      </c>
      <c r="F241" s="233"/>
      <c r="G241" s="233" t="s">
        <v>313</v>
      </c>
      <c r="H241" s="230" t="s">
        <v>314</v>
      </c>
      <c r="I241" s="237" t="s">
        <v>304</v>
      </c>
      <c r="J241" s="251" t="s">
        <v>98</v>
      </c>
    </row>
    <row r="242" spans="1:10">
      <c r="A242" s="239">
        <v>42197</v>
      </c>
      <c r="B242" s="240">
        <v>0.6875</v>
      </c>
      <c r="C242" s="241">
        <v>7</v>
      </c>
      <c r="D242" s="241"/>
      <c r="E242" s="241" t="s">
        <v>312</v>
      </c>
      <c r="F242" s="241"/>
      <c r="G242" s="241" t="s">
        <v>313</v>
      </c>
      <c r="H242" s="241" t="s">
        <v>314</v>
      </c>
      <c r="I242" s="252" t="s">
        <v>91</v>
      </c>
      <c r="J242" s="251" t="s">
        <v>94</v>
      </c>
    </row>
    <row r="243" spans="1:10">
      <c r="A243" s="231">
        <v>42197</v>
      </c>
      <c r="B243" s="232">
        <v>0.6875</v>
      </c>
      <c r="C243" s="233">
        <v>9</v>
      </c>
      <c r="D243" s="233"/>
      <c r="E243" s="233" t="s">
        <v>312</v>
      </c>
      <c r="F243" s="233"/>
      <c r="G243" s="233" t="s">
        <v>313</v>
      </c>
      <c r="H243" s="230" t="s">
        <v>314</v>
      </c>
      <c r="I243" s="237" t="s">
        <v>304</v>
      </c>
      <c r="J243" s="251" t="s">
        <v>90</v>
      </c>
    </row>
    <row r="244" spans="1:10">
      <c r="A244" s="231">
        <v>42197</v>
      </c>
      <c r="B244" s="232">
        <v>0.69791666666666663</v>
      </c>
      <c r="C244" s="233">
        <v>11</v>
      </c>
      <c r="D244" s="233"/>
      <c r="E244" s="233" t="s">
        <v>312</v>
      </c>
      <c r="F244" s="233"/>
      <c r="G244" s="233" t="s">
        <v>313</v>
      </c>
      <c r="H244" s="230" t="s">
        <v>314</v>
      </c>
      <c r="I244" s="235" t="s">
        <v>304</v>
      </c>
      <c r="J244" s="251" t="s">
        <v>99</v>
      </c>
    </row>
    <row r="245" spans="1:10">
      <c r="A245" s="243">
        <v>42197</v>
      </c>
      <c r="B245" s="244">
        <v>0.72916666666666663</v>
      </c>
      <c r="C245" s="230">
        <v>2</v>
      </c>
      <c r="E245" s="230" t="s">
        <v>312</v>
      </c>
      <c r="G245" s="230" t="s">
        <v>313</v>
      </c>
      <c r="H245" s="230" t="s">
        <v>314</v>
      </c>
      <c r="I245" s="251" t="s">
        <v>91</v>
      </c>
      <c r="J245" s="251" t="s">
        <v>99</v>
      </c>
    </row>
  </sheetData>
  <sortState ref="A2:J326">
    <sortCondition ref="A2:A326"/>
    <sortCondition ref="B2:B326"/>
    <sortCondition ref="C2:C326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6" workbookViewId="0">
      <selection activeCell="B32" activeCellId="1" sqref="D27:E27 B32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93" customHeight="1" thickTop="1">
      <c r="A2" s="36"/>
      <c r="B2" s="37"/>
      <c r="C2" s="38"/>
      <c r="D2" s="38"/>
      <c r="E2" s="348"/>
      <c r="F2" s="349"/>
      <c r="G2" s="349"/>
      <c r="H2" s="350"/>
      <c r="I2" s="350"/>
      <c r="J2" s="350"/>
      <c r="K2" s="129"/>
      <c r="L2" s="129"/>
      <c r="M2" s="130"/>
      <c r="N2" s="41"/>
    </row>
    <row r="3" spans="1:14" ht="15" customHeight="1">
      <c r="A3" s="36"/>
      <c r="B3" s="42"/>
      <c r="C3" s="336" t="s">
        <v>200</v>
      </c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61" t="s">
        <v>292</v>
      </c>
      <c r="F7" s="362"/>
      <c r="G7" s="44"/>
      <c r="H7" s="44"/>
      <c r="I7" s="361" t="s">
        <v>293</v>
      </c>
      <c r="J7" s="362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345" t="s">
        <v>430</v>
      </c>
      <c r="F8" s="346"/>
      <c r="G8" s="44"/>
      <c r="H8" s="44"/>
      <c r="I8" s="345" t="s">
        <v>433</v>
      </c>
      <c r="J8" s="346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345" t="s">
        <v>437</v>
      </c>
      <c r="F9" s="346"/>
      <c r="G9" s="44"/>
      <c r="H9" s="44"/>
      <c r="I9" s="345" t="s">
        <v>434</v>
      </c>
      <c r="J9" s="346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345" t="s">
        <v>436</v>
      </c>
      <c r="F10" s="346"/>
      <c r="G10" s="44"/>
      <c r="H10" s="44"/>
      <c r="I10" s="345" t="s">
        <v>201</v>
      </c>
      <c r="J10" s="346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345" t="s">
        <v>432</v>
      </c>
      <c r="F11" s="346"/>
      <c r="G11" s="44"/>
      <c r="H11" s="44"/>
      <c r="I11" s="345" t="s">
        <v>202</v>
      </c>
      <c r="J11" s="346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5" customHeight="1">
      <c r="A13" s="36"/>
      <c r="B13" s="42"/>
      <c r="C13" s="58" t="s">
        <v>295</v>
      </c>
      <c r="D13" s="131" t="s">
        <v>296</v>
      </c>
      <c r="E13" s="58" t="s">
        <v>297</v>
      </c>
      <c r="F13" s="58" t="s">
        <v>298</v>
      </c>
      <c r="G13" s="347" t="s">
        <v>299</v>
      </c>
      <c r="H13" s="347"/>
      <c r="I13" s="347" t="s">
        <v>300</v>
      </c>
      <c r="J13" s="347"/>
      <c r="K13" s="58" t="s">
        <v>298</v>
      </c>
      <c r="L13" s="58" t="s">
        <v>301</v>
      </c>
      <c r="M13" s="43"/>
      <c r="N13" s="41"/>
    </row>
    <row r="14" spans="1:14" ht="14.15" customHeight="1">
      <c r="A14" s="36"/>
      <c r="B14" s="42"/>
      <c r="C14" s="61">
        <v>42195</v>
      </c>
      <c r="D14" s="62">
        <v>0.5625</v>
      </c>
      <c r="E14" s="63">
        <v>9</v>
      </c>
      <c r="F14" s="63"/>
      <c r="G14" s="343" t="str">
        <f>E8</f>
        <v>Crossfire Select Red G04</v>
      </c>
      <c r="H14" s="344"/>
      <c r="I14" s="343" t="str">
        <f>E9</f>
        <v>Seattle United NE G04 Blue</v>
      </c>
      <c r="J14" s="343"/>
      <c r="K14" s="64"/>
      <c r="L14" s="64" t="s">
        <v>302</v>
      </c>
      <c r="M14" s="43"/>
      <c r="N14" s="41"/>
    </row>
    <row r="15" spans="1:14" ht="14.15" customHeight="1">
      <c r="A15" s="36"/>
      <c r="B15" s="42"/>
      <c r="C15" s="61">
        <v>42195</v>
      </c>
      <c r="D15" s="62">
        <v>0.61458333333333337</v>
      </c>
      <c r="E15" s="63">
        <v>9</v>
      </c>
      <c r="F15" s="63"/>
      <c r="G15" s="343" t="str">
        <f>I8</f>
        <v>FWFC G04 Blue</v>
      </c>
      <c r="H15" s="344"/>
      <c r="I15" s="343" t="str">
        <f>I9</f>
        <v>MIFC - GU11 - A</v>
      </c>
      <c r="J15" s="343"/>
      <c r="K15" s="64"/>
      <c r="L15" s="64" t="s">
        <v>304</v>
      </c>
      <c r="M15" s="43"/>
      <c r="N15" s="41"/>
    </row>
    <row r="16" spans="1:14" ht="14.15" customHeight="1">
      <c r="A16" s="36"/>
      <c r="B16" s="42"/>
      <c r="C16" s="61">
        <v>42195</v>
      </c>
      <c r="D16" s="62">
        <v>0.71875</v>
      </c>
      <c r="E16" s="63">
        <v>9</v>
      </c>
      <c r="F16" s="63"/>
      <c r="G16" s="343" t="str">
        <f>E10</f>
        <v>NWN G04 Blue</v>
      </c>
      <c r="H16" s="344"/>
      <c r="I16" s="343" t="str">
        <f>E11</f>
        <v>CWSA Jasso</v>
      </c>
      <c r="J16" s="343"/>
      <c r="K16" s="64"/>
      <c r="L16" s="64" t="s">
        <v>302</v>
      </c>
      <c r="M16" s="43"/>
      <c r="N16" s="41"/>
    </row>
    <row r="17" spans="1:14" ht="14.15" customHeight="1">
      <c r="A17" s="36"/>
      <c r="B17" s="42"/>
      <c r="C17" s="61">
        <v>42195</v>
      </c>
      <c r="D17" s="62">
        <v>0.71875</v>
      </c>
      <c r="E17" s="63">
        <v>10</v>
      </c>
      <c r="F17" s="63"/>
      <c r="G17" s="343" t="str">
        <f>I10</f>
        <v>NW United Prem 04 Moulton</v>
      </c>
      <c r="H17" s="344"/>
      <c r="I17" s="343" t="str">
        <f>I11</f>
        <v>SU Reg Select U11 Girls</v>
      </c>
      <c r="J17" s="343"/>
      <c r="K17" s="64"/>
      <c r="L17" s="64" t="s">
        <v>304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5" customHeight="1">
      <c r="A19" s="36"/>
      <c r="B19" s="42"/>
      <c r="C19" s="61">
        <v>42196</v>
      </c>
      <c r="D19" s="62">
        <v>0.44444444444444442</v>
      </c>
      <c r="E19" s="63">
        <v>9</v>
      </c>
      <c r="F19" s="63"/>
      <c r="G19" s="343" t="str">
        <f>E9</f>
        <v>Seattle United NE G04 Blue</v>
      </c>
      <c r="H19" s="344"/>
      <c r="I19" s="343" t="str">
        <f>E10</f>
        <v>NWN G04 Blue</v>
      </c>
      <c r="J19" s="343"/>
      <c r="K19" s="64"/>
      <c r="L19" s="64" t="s">
        <v>302</v>
      </c>
      <c r="M19" s="43"/>
      <c r="N19" s="41"/>
    </row>
    <row r="20" spans="1:14" ht="14.15" customHeight="1">
      <c r="A20" s="36"/>
      <c r="B20" s="42"/>
      <c r="C20" s="61">
        <v>42196</v>
      </c>
      <c r="D20" s="62">
        <v>0.44444444444444442</v>
      </c>
      <c r="E20" s="63">
        <v>10</v>
      </c>
      <c r="F20" s="63"/>
      <c r="G20" s="343" t="str">
        <f>E11</f>
        <v>CWSA Jasso</v>
      </c>
      <c r="H20" s="344"/>
      <c r="I20" s="343" t="str">
        <f>E8</f>
        <v>Crossfire Select Red G04</v>
      </c>
      <c r="J20" s="343"/>
      <c r="K20" s="64"/>
      <c r="L20" s="64" t="s">
        <v>302</v>
      </c>
      <c r="M20" s="43"/>
      <c r="N20" s="41"/>
    </row>
    <row r="21" spans="1:14" ht="14.15" customHeight="1">
      <c r="A21" s="36"/>
      <c r="B21" s="42"/>
      <c r="C21" s="61">
        <v>42196</v>
      </c>
      <c r="D21" s="62">
        <v>0.48958333333333331</v>
      </c>
      <c r="E21" s="63">
        <v>9</v>
      </c>
      <c r="F21" s="63"/>
      <c r="G21" s="343" t="str">
        <f>I9</f>
        <v>MIFC - GU11 - A</v>
      </c>
      <c r="H21" s="344"/>
      <c r="I21" s="343" t="str">
        <f>I10</f>
        <v>NW United Prem 04 Moulton</v>
      </c>
      <c r="J21" s="343"/>
      <c r="K21" s="137"/>
      <c r="L21" s="64" t="s">
        <v>304</v>
      </c>
      <c r="M21" s="43"/>
      <c r="N21" s="41"/>
    </row>
    <row r="22" spans="1:14" ht="14.15" customHeight="1">
      <c r="A22" s="36"/>
      <c r="B22" s="42"/>
      <c r="C22" s="61">
        <v>42196</v>
      </c>
      <c r="D22" s="62">
        <v>0.48958333333333331</v>
      </c>
      <c r="E22" s="63">
        <v>10</v>
      </c>
      <c r="F22" s="63"/>
      <c r="G22" s="343" t="str">
        <f>I11</f>
        <v>SU Reg Select U11 Girls</v>
      </c>
      <c r="H22" s="344"/>
      <c r="I22" s="343" t="str">
        <f>I8</f>
        <v>FWFC G04 Blue</v>
      </c>
      <c r="J22" s="343"/>
      <c r="K22" s="64"/>
      <c r="L22" s="64" t="s">
        <v>304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5" customHeight="1">
      <c r="A24" s="36"/>
      <c r="B24" s="42"/>
      <c r="C24" s="61">
        <v>42197</v>
      </c>
      <c r="D24" s="62">
        <v>0.37847222222222227</v>
      </c>
      <c r="E24" s="63">
        <v>9</v>
      </c>
      <c r="F24" s="63"/>
      <c r="G24" s="343" t="str">
        <f>E8</f>
        <v>Crossfire Select Red G04</v>
      </c>
      <c r="H24" s="344"/>
      <c r="I24" s="343" t="str">
        <f>E10</f>
        <v>NWN G04 Blue</v>
      </c>
      <c r="J24" s="343"/>
      <c r="K24" s="64"/>
      <c r="L24" s="64" t="s">
        <v>302</v>
      </c>
      <c r="M24" s="43"/>
      <c r="N24" s="41"/>
    </row>
    <row r="25" spans="1:14" ht="14.15" customHeight="1">
      <c r="A25" s="36"/>
      <c r="B25" s="42"/>
      <c r="C25" s="61">
        <v>42197</v>
      </c>
      <c r="D25" s="62">
        <v>0.37847222222222227</v>
      </c>
      <c r="E25" s="63">
        <v>10</v>
      </c>
      <c r="F25" s="63"/>
      <c r="G25" s="343" t="str">
        <f>E9</f>
        <v>Seattle United NE G04 Blue</v>
      </c>
      <c r="H25" s="344"/>
      <c r="I25" s="343" t="str">
        <f>E11</f>
        <v>CWSA Jasso</v>
      </c>
      <c r="J25" s="343"/>
      <c r="K25" s="64"/>
      <c r="L25" s="64" t="s">
        <v>302</v>
      </c>
      <c r="M25" s="43"/>
      <c r="N25" s="41"/>
    </row>
    <row r="26" spans="1:14" ht="14.15" customHeight="1">
      <c r="A26" s="36"/>
      <c r="B26" s="42"/>
      <c r="C26" s="61">
        <v>42197</v>
      </c>
      <c r="D26" s="62">
        <v>0.4236111111111111</v>
      </c>
      <c r="E26" s="63">
        <v>9</v>
      </c>
      <c r="F26" s="63"/>
      <c r="G26" s="343" t="str">
        <f>I8</f>
        <v>FWFC G04 Blue</v>
      </c>
      <c r="H26" s="344"/>
      <c r="I26" s="343" t="str">
        <f>I10</f>
        <v>NW United Prem 04 Moulton</v>
      </c>
      <c r="J26" s="343"/>
      <c r="K26" s="64"/>
      <c r="L26" s="64" t="s">
        <v>304</v>
      </c>
      <c r="M26" s="43"/>
      <c r="N26" s="41"/>
    </row>
    <row r="27" spans="1:14" ht="14.15" customHeight="1">
      <c r="A27" s="36"/>
      <c r="B27" s="42"/>
      <c r="C27" s="61">
        <v>42197</v>
      </c>
      <c r="D27" s="62">
        <v>0.4236111111111111</v>
      </c>
      <c r="E27" s="63">
        <v>10</v>
      </c>
      <c r="F27" s="63"/>
      <c r="G27" s="343" t="str">
        <f>I9</f>
        <v>MIFC - GU11 - A</v>
      </c>
      <c r="H27" s="344"/>
      <c r="I27" s="343" t="str">
        <f>I11</f>
        <v>SU Reg Select U11 Girls</v>
      </c>
      <c r="J27" s="343"/>
      <c r="K27" s="64"/>
      <c r="L27" s="64" t="s">
        <v>304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5" customHeight="1">
      <c r="A29" s="36"/>
      <c r="B29" s="42"/>
      <c r="C29" s="61">
        <v>42197</v>
      </c>
      <c r="D29" s="62">
        <v>0.60416666666666663</v>
      </c>
      <c r="E29" s="63">
        <v>9</v>
      </c>
      <c r="F29" s="63"/>
      <c r="G29" s="360" t="s">
        <v>198</v>
      </c>
      <c r="H29" s="344"/>
      <c r="I29" s="360" t="s">
        <v>199</v>
      </c>
      <c r="J29" s="360"/>
      <c r="K29" s="137"/>
      <c r="L29" s="64" t="s">
        <v>314</v>
      </c>
      <c r="M29" s="43"/>
      <c r="N29" s="41"/>
    </row>
    <row r="30" spans="1:14" ht="14.15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5" customHeight="1">
      <c r="A31" s="36"/>
      <c r="B31" s="42"/>
      <c r="C31" s="44"/>
      <c r="D31" s="358" t="s">
        <v>315</v>
      </c>
      <c r="E31" s="359"/>
      <c r="F31" s="73" t="s">
        <v>316</v>
      </c>
      <c r="G31" s="74" t="s">
        <v>317</v>
      </c>
      <c r="H31" s="73" t="s">
        <v>318</v>
      </c>
      <c r="I31" s="74" t="s">
        <v>319</v>
      </c>
      <c r="J31" s="73" t="s">
        <v>320</v>
      </c>
      <c r="K31" s="74" t="s">
        <v>321</v>
      </c>
      <c r="L31" s="44"/>
      <c r="M31" s="43"/>
      <c r="N31" s="41"/>
    </row>
    <row r="32" spans="1:14" ht="14.15" customHeight="1">
      <c r="A32" s="36"/>
      <c r="B32" s="42"/>
      <c r="C32" s="44"/>
      <c r="D32" s="356" t="str">
        <f>E8</f>
        <v>Crossfire Select Red G04</v>
      </c>
      <c r="E32" s="357"/>
      <c r="F32" s="76"/>
      <c r="G32" s="76"/>
      <c r="H32" s="76"/>
      <c r="I32" s="76"/>
      <c r="J32" s="76"/>
      <c r="K32" s="76"/>
      <c r="L32" s="44"/>
      <c r="M32" s="43"/>
      <c r="N32" s="41"/>
    </row>
    <row r="33" spans="1:14" ht="14.15" customHeight="1">
      <c r="A33" s="36"/>
      <c r="B33" s="42"/>
      <c r="C33" s="44"/>
      <c r="D33" s="356" t="str">
        <f>E9</f>
        <v>Seattle United NE G04 Blue</v>
      </c>
      <c r="E33" s="357"/>
      <c r="F33" s="76"/>
      <c r="G33" s="76"/>
      <c r="H33" s="76"/>
      <c r="I33" s="76"/>
      <c r="J33" s="76"/>
      <c r="K33" s="76"/>
      <c r="L33" s="44"/>
      <c r="M33" s="43"/>
      <c r="N33" s="41"/>
    </row>
    <row r="34" spans="1:14" ht="14.15" customHeight="1">
      <c r="A34" s="36"/>
      <c r="B34" s="42"/>
      <c r="C34" s="44"/>
      <c r="D34" s="356" t="str">
        <f>E10</f>
        <v>NWN G04 Blue</v>
      </c>
      <c r="E34" s="357"/>
      <c r="F34" s="76"/>
      <c r="G34" s="76"/>
      <c r="H34" s="76"/>
      <c r="I34" s="76"/>
      <c r="J34" s="76"/>
      <c r="K34" s="76"/>
      <c r="L34" s="44"/>
      <c r="M34" s="43"/>
      <c r="N34" s="41"/>
    </row>
    <row r="35" spans="1:14" ht="14.15" customHeight="1">
      <c r="A35" s="36"/>
      <c r="B35" s="42"/>
      <c r="C35" s="44"/>
      <c r="D35" s="356" t="str">
        <f>E11</f>
        <v>CWSA Jasso</v>
      </c>
      <c r="E35" s="357"/>
      <c r="F35" s="76"/>
      <c r="G35" s="76"/>
      <c r="H35" s="76"/>
      <c r="I35" s="76"/>
      <c r="J35" s="76"/>
      <c r="K35" s="76"/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5" customHeight="1">
      <c r="A37" s="36"/>
      <c r="B37" s="42"/>
      <c r="C37" s="44"/>
      <c r="D37" s="358" t="s">
        <v>322</v>
      </c>
      <c r="E37" s="359"/>
      <c r="F37" s="73" t="s">
        <v>316</v>
      </c>
      <c r="G37" s="74" t="s">
        <v>317</v>
      </c>
      <c r="H37" s="73" t="s">
        <v>318</v>
      </c>
      <c r="I37" s="74" t="s">
        <v>319</v>
      </c>
      <c r="J37" s="73" t="s">
        <v>320</v>
      </c>
      <c r="K37" s="74" t="s">
        <v>321</v>
      </c>
      <c r="L37" s="44"/>
      <c r="M37" s="43"/>
      <c r="N37" s="41"/>
    </row>
    <row r="38" spans="1:14" ht="14.15" customHeight="1">
      <c r="A38" s="36"/>
      <c r="B38" s="42"/>
      <c r="C38" s="44"/>
      <c r="D38" s="356" t="str">
        <f>I8</f>
        <v>FWFC G04 Blue</v>
      </c>
      <c r="E38" s="357"/>
      <c r="F38" s="76"/>
      <c r="G38" s="76"/>
      <c r="H38" s="76"/>
      <c r="I38" s="76"/>
      <c r="J38" s="76"/>
      <c r="K38" s="76"/>
      <c r="L38" s="44"/>
      <c r="M38" s="43"/>
      <c r="N38" s="41"/>
    </row>
    <row r="39" spans="1:14" ht="14.15" customHeight="1">
      <c r="A39" s="36"/>
      <c r="B39" s="42"/>
      <c r="C39" s="44"/>
      <c r="D39" s="356" t="str">
        <f>I9</f>
        <v>MIFC - GU11 - A</v>
      </c>
      <c r="E39" s="357"/>
      <c r="F39" s="76"/>
      <c r="G39" s="76"/>
      <c r="H39" s="76"/>
      <c r="I39" s="76"/>
      <c r="J39" s="76"/>
      <c r="K39" s="76"/>
      <c r="L39" s="44"/>
      <c r="M39" s="43"/>
      <c r="N39" s="41"/>
    </row>
    <row r="40" spans="1:14" ht="14.15" customHeight="1">
      <c r="A40" s="36"/>
      <c r="B40" s="42"/>
      <c r="C40" s="44"/>
      <c r="D40" s="356" t="str">
        <f>I10</f>
        <v>NW United Prem 04 Moulton</v>
      </c>
      <c r="E40" s="357"/>
      <c r="F40" s="76"/>
      <c r="G40" s="76"/>
      <c r="H40" s="76"/>
      <c r="I40" s="76"/>
      <c r="J40" s="76"/>
      <c r="K40" s="76"/>
      <c r="L40" s="44"/>
      <c r="M40" s="43"/>
      <c r="N40" s="41"/>
    </row>
    <row r="41" spans="1:14" ht="14.15" customHeight="1">
      <c r="A41" s="36"/>
      <c r="B41" s="42"/>
      <c r="C41" s="44"/>
      <c r="D41" s="356" t="str">
        <f>I11</f>
        <v>SU Reg Select U11 Girls</v>
      </c>
      <c r="E41" s="357"/>
      <c r="F41" s="76"/>
      <c r="G41" s="76"/>
      <c r="H41" s="76"/>
      <c r="I41" s="76"/>
      <c r="J41" s="76"/>
      <c r="K41" s="76"/>
      <c r="L41" s="44"/>
      <c r="M41" s="43"/>
      <c r="N41" s="41"/>
    </row>
    <row r="42" spans="1:14" ht="14.15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5" customHeight="1">
      <c r="A43" s="36"/>
      <c r="B43" s="42"/>
      <c r="C43" s="139"/>
      <c r="D43" s="140" t="s">
        <v>314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5" customHeight="1">
      <c r="A44" s="36"/>
      <c r="B44" s="42"/>
      <c r="C44" s="139"/>
      <c r="D44" s="141"/>
      <c r="E44" s="355"/>
      <c r="F44" s="355"/>
      <c r="G44" s="355"/>
      <c r="H44" s="355"/>
      <c r="I44" s="355"/>
      <c r="J44" s="355"/>
      <c r="K44" s="355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 ht="13.5" thickBot="1">
      <c r="A68" s="36"/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41"/>
    </row>
    <row r="69" spans="1:14" ht="29.15" customHeight="1" thickTop="1" thickBot="1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90"/>
    </row>
    <row r="70" spans="1:14" ht="13.5" thickTop="1"/>
  </sheetData>
  <mergeCells count="52">
    <mergeCell ref="G13:H13"/>
    <mergeCell ref="I13:J13"/>
    <mergeCell ref="E2:G2"/>
    <mergeCell ref="H2:J2"/>
    <mergeCell ref="C3:L5"/>
    <mergeCell ref="E7:F7"/>
    <mergeCell ref="I7:J7"/>
    <mergeCell ref="G14:H14"/>
    <mergeCell ref="I14:J14"/>
    <mergeCell ref="G15:H15"/>
    <mergeCell ref="I15:J15"/>
    <mergeCell ref="G16:H16"/>
    <mergeCell ref="I16:J16"/>
    <mergeCell ref="G17:H17"/>
    <mergeCell ref="I17:J17"/>
    <mergeCell ref="G19:H19"/>
    <mergeCell ref="I19:J19"/>
    <mergeCell ref="G20:H20"/>
    <mergeCell ref="I20:J20"/>
    <mergeCell ref="G21:H21"/>
    <mergeCell ref="I21:J21"/>
    <mergeCell ref="G22:H22"/>
    <mergeCell ref="I22:J22"/>
    <mergeCell ref="G24:H24"/>
    <mergeCell ref="I24:J24"/>
    <mergeCell ref="G25:H25"/>
    <mergeCell ref="I25:J25"/>
    <mergeCell ref="G26:H26"/>
    <mergeCell ref="I26:J26"/>
    <mergeCell ref="G27:H27"/>
    <mergeCell ref="I27:J27"/>
    <mergeCell ref="I29:J29"/>
    <mergeCell ref="D31:E31"/>
    <mergeCell ref="D32:E32"/>
    <mergeCell ref="D33:E33"/>
    <mergeCell ref="D34:E34"/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</mergeCells>
  <printOptions horizontalCentered="1" verticalCentered="1"/>
  <pageMargins left="0.5" right="0.5" top="0.5" bottom="0.5" header="0" footer="0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showRuler="0" zoomScaleNormal="100" workbookViewId="0">
      <selection activeCell="C2" sqref="C2"/>
    </sheetView>
  </sheetViews>
  <sheetFormatPr defaultColWidth="8.81640625" defaultRowHeight="13"/>
  <cols>
    <col min="1" max="2" width="4.81640625" style="277" customWidth="1"/>
    <col min="3" max="12" width="9.7265625" style="301" customWidth="1"/>
    <col min="13" max="13" width="5.7265625" style="277" customWidth="1"/>
    <col min="14" max="14" width="4.81640625" style="277" customWidth="1"/>
    <col min="15" max="16384" width="8.81640625" style="277"/>
  </cols>
  <sheetData>
    <row r="1" spans="1:14" ht="29.15" customHeight="1" thickTop="1" thickBot="1">
      <c r="A1" s="273"/>
      <c r="B1" s="274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4"/>
      <c r="N1" s="276"/>
    </row>
    <row r="2" spans="1:14" ht="144" customHeight="1" thickTop="1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282"/>
    </row>
    <row r="3" spans="1:14" ht="15" customHeight="1">
      <c r="A3" s="278"/>
      <c r="B3" s="283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284"/>
      <c r="N3" s="282"/>
    </row>
    <row r="4" spans="1:14" ht="15" customHeight="1">
      <c r="A4" s="278"/>
      <c r="B4" s="283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284"/>
      <c r="N4" s="282"/>
    </row>
    <row r="5" spans="1:14" ht="15" customHeight="1">
      <c r="A5" s="278"/>
      <c r="B5" s="283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284"/>
      <c r="N5" s="282"/>
    </row>
    <row r="6" spans="1:14" ht="15" customHeight="1">
      <c r="A6" s="278"/>
      <c r="B6" s="283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4"/>
      <c r="N6" s="282"/>
    </row>
    <row r="7" spans="1:14" ht="15" customHeight="1">
      <c r="A7" s="278"/>
      <c r="B7" s="283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4"/>
      <c r="N7" s="282"/>
    </row>
    <row r="8" spans="1:14" ht="15" customHeight="1">
      <c r="A8" s="278"/>
      <c r="B8" s="283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4"/>
      <c r="N8" s="282"/>
    </row>
    <row r="9" spans="1:14" ht="18" customHeight="1">
      <c r="A9" s="278"/>
      <c r="B9" s="283"/>
      <c r="C9" s="366" t="s">
        <v>28</v>
      </c>
      <c r="D9" s="366"/>
      <c r="E9" s="366"/>
      <c r="F9" s="366"/>
      <c r="G9" s="366"/>
      <c r="H9" s="366"/>
      <c r="I9" s="366"/>
      <c r="J9" s="366"/>
      <c r="K9" s="366"/>
      <c r="L9" s="366"/>
      <c r="M9" s="284"/>
      <c r="N9" s="282"/>
    </row>
    <row r="10" spans="1:14" ht="15" customHeight="1">
      <c r="A10" s="278"/>
      <c r="B10" s="283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284"/>
      <c r="N10" s="282"/>
    </row>
    <row r="11" spans="1:14" ht="13.5" customHeight="1">
      <c r="A11" s="278"/>
      <c r="B11" s="283"/>
      <c r="C11" s="367" t="s">
        <v>29</v>
      </c>
      <c r="D11" s="368"/>
      <c r="E11" s="368"/>
      <c r="F11" s="368"/>
      <c r="G11" s="368"/>
      <c r="H11" s="368"/>
      <c r="I11" s="368"/>
      <c r="J11" s="368"/>
      <c r="K11" s="368"/>
      <c r="L11" s="368"/>
      <c r="M11" s="284"/>
      <c r="N11" s="282"/>
    </row>
    <row r="12" spans="1:14" ht="13.5" customHeight="1">
      <c r="A12" s="278"/>
      <c r="B12" s="283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284"/>
      <c r="N12" s="282"/>
    </row>
    <row r="13" spans="1:14" ht="13.5" customHeight="1">
      <c r="A13" s="278"/>
      <c r="B13" s="283"/>
      <c r="C13" s="368" t="s">
        <v>30</v>
      </c>
      <c r="D13" s="368"/>
      <c r="E13" s="368"/>
      <c r="F13" s="368"/>
      <c r="G13" s="368"/>
      <c r="H13" s="368"/>
      <c r="I13" s="368"/>
      <c r="J13" s="368"/>
      <c r="K13" s="368"/>
      <c r="L13" s="368"/>
      <c r="M13" s="284"/>
      <c r="N13" s="282"/>
    </row>
    <row r="14" spans="1:14" ht="13.5" customHeight="1">
      <c r="A14" s="278"/>
      <c r="B14" s="283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284"/>
      <c r="N14" s="282"/>
    </row>
    <row r="15" spans="1:14" ht="13.5" customHeight="1">
      <c r="A15" s="278"/>
      <c r="B15" s="283"/>
      <c r="C15" s="368" t="s">
        <v>7</v>
      </c>
      <c r="D15" s="368"/>
      <c r="E15" s="368"/>
      <c r="F15" s="368"/>
      <c r="G15" s="368"/>
      <c r="H15" s="368"/>
      <c r="I15" s="368"/>
      <c r="J15" s="368"/>
      <c r="K15" s="368"/>
      <c r="L15" s="368"/>
      <c r="M15" s="284"/>
      <c r="N15" s="282"/>
    </row>
    <row r="16" spans="1:14" ht="13.5" customHeight="1">
      <c r="A16" s="278"/>
      <c r="B16" s="283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284"/>
      <c r="N16" s="282"/>
    </row>
    <row r="17" spans="1:14" ht="13.5" customHeight="1">
      <c r="A17" s="278"/>
      <c r="B17" s="283"/>
      <c r="C17" s="368" t="s">
        <v>6</v>
      </c>
      <c r="D17" s="368"/>
      <c r="E17" s="368"/>
      <c r="F17" s="368"/>
      <c r="G17" s="368"/>
      <c r="H17" s="368"/>
      <c r="I17" s="368"/>
      <c r="J17" s="368"/>
      <c r="K17" s="368"/>
      <c r="L17" s="368"/>
      <c r="M17" s="284"/>
      <c r="N17" s="282"/>
    </row>
    <row r="18" spans="1:14" ht="13.5" customHeight="1">
      <c r="A18" s="278"/>
      <c r="B18" s="283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284"/>
      <c r="N18" s="282"/>
    </row>
    <row r="19" spans="1:14" ht="13.5" customHeight="1">
      <c r="A19" s="278"/>
      <c r="B19" s="283"/>
      <c r="C19" s="368" t="s">
        <v>31</v>
      </c>
      <c r="D19" s="368"/>
      <c r="E19" s="368"/>
      <c r="F19" s="368"/>
      <c r="G19" s="368"/>
      <c r="H19" s="368"/>
      <c r="I19" s="368"/>
      <c r="J19" s="368"/>
      <c r="K19" s="368"/>
      <c r="L19" s="368"/>
      <c r="M19" s="284"/>
      <c r="N19" s="282"/>
    </row>
    <row r="20" spans="1:14" ht="13.5" customHeight="1">
      <c r="A20" s="278"/>
      <c r="B20" s="283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284"/>
      <c r="N20" s="282"/>
    </row>
    <row r="21" spans="1:14" ht="13.5" customHeight="1">
      <c r="A21" s="278"/>
      <c r="B21" s="283"/>
      <c r="C21" s="369" t="s">
        <v>32</v>
      </c>
      <c r="D21" s="368"/>
      <c r="E21" s="368"/>
      <c r="F21" s="368"/>
      <c r="G21" s="368"/>
      <c r="H21" s="368"/>
      <c r="I21" s="368"/>
      <c r="J21" s="368"/>
      <c r="K21" s="368"/>
      <c r="L21" s="368"/>
      <c r="M21" s="284"/>
      <c r="N21" s="282"/>
    </row>
    <row r="22" spans="1:14" ht="13.5" customHeight="1">
      <c r="A22" s="278"/>
      <c r="B22" s="283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284"/>
      <c r="N22" s="282"/>
    </row>
    <row r="23" spans="1:14" ht="13.5" customHeight="1">
      <c r="A23" s="278"/>
      <c r="B23" s="283"/>
      <c r="C23" s="369" t="s">
        <v>33</v>
      </c>
      <c r="D23" s="368"/>
      <c r="E23" s="368"/>
      <c r="F23" s="368"/>
      <c r="G23" s="368"/>
      <c r="H23" s="368"/>
      <c r="I23" s="368"/>
      <c r="J23" s="368"/>
      <c r="K23" s="368"/>
      <c r="L23" s="368"/>
      <c r="M23" s="284"/>
      <c r="N23" s="282"/>
    </row>
    <row r="24" spans="1:14" ht="13.5" customHeight="1">
      <c r="A24" s="278"/>
      <c r="B24" s="283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284"/>
      <c r="N24" s="282"/>
    </row>
    <row r="25" spans="1:14" ht="13.5" customHeight="1">
      <c r="A25" s="278"/>
      <c r="B25" s="283"/>
      <c r="C25" s="368" t="s">
        <v>34</v>
      </c>
      <c r="D25" s="368"/>
      <c r="E25" s="368"/>
      <c r="F25" s="368"/>
      <c r="G25" s="368"/>
      <c r="H25" s="368"/>
      <c r="I25" s="368"/>
      <c r="J25" s="368"/>
      <c r="K25" s="368"/>
      <c r="L25" s="368"/>
      <c r="M25" s="284"/>
      <c r="N25" s="282"/>
    </row>
    <row r="26" spans="1:14" ht="13.5" customHeight="1">
      <c r="A26" s="278"/>
      <c r="B26" s="283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284"/>
      <c r="N26" s="282"/>
    </row>
    <row r="27" spans="1:14" ht="13.5" customHeight="1">
      <c r="A27" s="278"/>
      <c r="B27" s="283"/>
      <c r="C27" s="368" t="s">
        <v>8</v>
      </c>
      <c r="D27" s="368"/>
      <c r="E27" s="368"/>
      <c r="F27" s="368"/>
      <c r="G27" s="368"/>
      <c r="H27" s="368"/>
      <c r="I27" s="368"/>
      <c r="J27" s="368"/>
      <c r="K27" s="368"/>
      <c r="L27" s="368"/>
      <c r="M27" s="284"/>
      <c r="N27" s="282"/>
    </row>
    <row r="28" spans="1:14" ht="13.5" customHeight="1">
      <c r="A28" s="278"/>
      <c r="B28" s="283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284"/>
      <c r="N28" s="282"/>
    </row>
    <row r="29" spans="1:14" ht="13.5" customHeight="1">
      <c r="A29" s="278"/>
      <c r="B29" s="283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284"/>
      <c r="N29" s="282"/>
    </row>
    <row r="30" spans="1:14" ht="13.5" customHeight="1">
      <c r="A30" s="278"/>
      <c r="B30" s="283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284"/>
      <c r="N30" s="282"/>
    </row>
    <row r="31" spans="1:14" ht="13.5" customHeight="1">
      <c r="A31" s="278"/>
      <c r="B31" s="283"/>
      <c r="C31" s="287"/>
      <c r="D31" s="288"/>
      <c r="E31" s="289"/>
      <c r="F31" s="289"/>
      <c r="G31" s="364"/>
      <c r="H31" s="365"/>
      <c r="I31" s="364"/>
      <c r="J31" s="364"/>
      <c r="K31" s="290"/>
      <c r="L31" s="290"/>
      <c r="M31" s="284"/>
      <c r="N31" s="282"/>
    </row>
    <row r="32" spans="1:14" ht="15" customHeight="1">
      <c r="A32" s="278"/>
      <c r="B32" s="283"/>
      <c r="C32" s="287"/>
      <c r="D32" s="288"/>
      <c r="E32" s="289"/>
      <c r="F32" s="289"/>
      <c r="G32" s="364"/>
      <c r="H32" s="365"/>
      <c r="I32" s="364"/>
      <c r="J32" s="364"/>
      <c r="K32" s="290"/>
      <c r="L32" s="290"/>
      <c r="M32" s="284"/>
      <c r="N32" s="282"/>
    </row>
    <row r="33" spans="1:14" ht="15" customHeight="1">
      <c r="A33" s="278"/>
      <c r="B33" s="283"/>
      <c r="C33" s="366" t="s">
        <v>35</v>
      </c>
      <c r="D33" s="366"/>
      <c r="E33" s="366"/>
      <c r="F33" s="366"/>
      <c r="G33" s="366"/>
      <c r="H33" s="366"/>
      <c r="I33" s="366"/>
      <c r="J33" s="366"/>
      <c r="K33" s="366"/>
      <c r="L33" s="366"/>
      <c r="M33" s="284"/>
      <c r="N33" s="282"/>
    </row>
    <row r="34" spans="1:14" ht="15" customHeight="1">
      <c r="A34" s="278"/>
      <c r="B34" s="283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284"/>
      <c r="N34" s="282"/>
    </row>
    <row r="35" spans="1:14" ht="13.5" customHeight="1">
      <c r="A35" s="278"/>
      <c r="B35" s="283"/>
      <c r="C35" s="367" t="s">
        <v>9</v>
      </c>
      <c r="D35" s="368"/>
      <c r="E35" s="368"/>
      <c r="F35" s="368"/>
      <c r="G35" s="368"/>
      <c r="H35" s="368"/>
      <c r="I35" s="368"/>
      <c r="J35" s="368"/>
      <c r="K35" s="368"/>
      <c r="L35" s="368"/>
      <c r="M35" s="284"/>
      <c r="N35" s="282"/>
    </row>
    <row r="36" spans="1:14" ht="13.5" customHeight="1">
      <c r="A36" s="278"/>
      <c r="B36" s="283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284"/>
      <c r="N36" s="282"/>
    </row>
    <row r="37" spans="1:14" ht="13.5" customHeight="1">
      <c r="A37" s="278"/>
      <c r="B37" s="283"/>
      <c r="C37" s="367" t="s">
        <v>0</v>
      </c>
      <c r="D37" s="368"/>
      <c r="E37" s="368"/>
      <c r="F37" s="368"/>
      <c r="G37" s="368"/>
      <c r="H37" s="368"/>
      <c r="I37" s="368"/>
      <c r="J37" s="368"/>
      <c r="K37" s="368"/>
      <c r="L37" s="368"/>
      <c r="M37" s="284"/>
      <c r="N37" s="282"/>
    </row>
    <row r="38" spans="1:14" ht="13.5" customHeight="1">
      <c r="A38" s="278"/>
      <c r="B38" s="283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284"/>
      <c r="N38" s="282"/>
    </row>
    <row r="39" spans="1:14" ht="13.5" customHeight="1">
      <c r="A39" s="278"/>
      <c r="B39" s="283"/>
      <c r="C39" s="367" t="s">
        <v>1</v>
      </c>
      <c r="D39" s="368"/>
      <c r="E39" s="368"/>
      <c r="F39" s="368"/>
      <c r="G39" s="368"/>
      <c r="H39" s="368"/>
      <c r="I39" s="368"/>
      <c r="J39" s="368"/>
      <c r="K39" s="368"/>
      <c r="L39" s="368"/>
      <c r="M39" s="284"/>
      <c r="N39" s="282"/>
    </row>
    <row r="40" spans="1:14" ht="13.5" customHeight="1">
      <c r="A40" s="278"/>
      <c r="B40" s="283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284"/>
      <c r="N40" s="282"/>
    </row>
    <row r="41" spans="1:14" ht="13.5" customHeight="1">
      <c r="A41" s="278"/>
      <c r="B41" s="283"/>
      <c r="C41" s="369" t="s">
        <v>2</v>
      </c>
      <c r="D41" s="368"/>
      <c r="E41" s="368"/>
      <c r="F41" s="368"/>
      <c r="G41" s="368"/>
      <c r="H41" s="368"/>
      <c r="I41" s="368"/>
      <c r="J41" s="368"/>
      <c r="K41" s="368"/>
      <c r="L41" s="368"/>
      <c r="M41" s="284"/>
      <c r="N41" s="282"/>
    </row>
    <row r="42" spans="1:14" ht="13.5" customHeight="1">
      <c r="A42" s="278"/>
      <c r="B42" s="283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284"/>
      <c r="N42" s="282"/>
    </row>
    <row r="43" spans="1:14" ht="13.5" customHeight="1">
      <c r="A43" s="278"/>
      <c r="B43" s="283"/>
      <c r="C43" s="369" t="s">
        <v>3</v>
      </c>
      <c r="D43" s="368"/>
      <c r="E43" s="368"/>
      <c r="F43" s="368"/>
      <c r="G43" s="368"/>
      <c r="H43" s="368"/>
      <c r="I43" s="368"/>
      <c r="J43" s="368"/>
      <c r="K43" s="368"/>
      <c r="L43" s="368"/>
      <c r="M43" s="284"/>
      <c r="N43" s="282"/>
    </row>
    <row r="44" spans="1:14" ht="13.5" customHeight="1">
      <c r="A44" s="278"/>
      <c r="B44" s="283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284"/>
      <c r="N44" s="282"/>
    </row>
    <row r="45" spans="1:14" ht="13.5" customHeight="1">
      <c r="A45" s="278"/>
      <c r="B45" s="283"/>
      <c r="C45" s="367" t="s">
        <v>4</v>
      </c>
      <c r="D45" s="368"/>
      <c r="E45" s="368"/>
      <c r="F45" s="368"/>
      <c r="G45" s="368"/>
      <c r="H45" s="368"/>
      <c r="I45" s="368"/>
      <c r="J45" s="368"/>
      <c r="K45" s="368"/>
      <c r="L45" s="368"/>
      <c r="M45" s="284"/>
      <c r="N45" s="282"/>
    </row>
    <row r="46" spans="1:14" ht="13.5" customHeight="1">
      <c r="A46" s="278"/>
      <c r="B46" s="283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284"/>
      <c r="N46" s="282"/>
    </row>
    <row r="47" spans="1:14" ht="13.5" customHeight="1">
      <c r="A47" s="278"/>
      <c r="B47" s="283"/>
      <c r="C47" s="367" t="s">
        <v>5</v>
      </c>
      <c r="D47" s="368"/>
      <c r="E47" s="368"/>
      <c r="F47" s="368"/>
      <c r="G47" s="368"/>
      <c r="H47" s="368"/>
      <c r="I47" s="368"/>
      <c r="J47" s="368"/>
      <c r="K47" s="368"/>
      <c r="L47" s="368"/>
      <c r="M47" s="284"/>
      <c r="N47" s="282"/>
    </row>
    <row r="48" spans="1:14" ht="13.5" customHeight="1">
      <c r="A48" s="278"/>
      <c r="B48" s="283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284"/>
      <c r="N48" s="282"/>
    </row>
    <row r="49" spans="1:14" ht="13.5" customHeight="1">
      <c r="A49" s="278"/>
      <c r="B49" s="283"/>
      <c r="C49" s="367" t="s">
        <v>10</v>
      </c>
      <c r="D49" s="367"/>
      <c r="E49" s="367"/>
      <c r="F49" s="367"/>
      <c r="G49" s="367"/>
      <c r="H49" s="367"/>
      <c r="I49" s="367"/>
      <c r="J49" s="367"/>
      <c r="K49" s="367"/>
      <c r="L49" s="367"/>
      <c r="M49" s="284"/>
      <c r="N49" s="282"/>
    </row>
    <row r="50" spans="1:14" ht="13.5" customHeight="1">
      <c r="A50" s="278"/>
      <c r="B50" s="283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284"/>
      <c r="N50" s="282"/>
    </row>
    <row r="51" spans="1:14" ht="13.5" customHeight="1">
      <c r="A51" s="278"/>
      <c r="B51" s="283"/>
      <c r="C51" s="367"/>
      <c r="D51" s="368"/>
      <c r="E51" s="368"/>
      <c r="F51" s="368"/>
      <c r="G51" s="368"/>
      <c r="H51" s="368"/>
      <c r="I51" s="368"/>
      <c r="J51" s="368"/>
      <c r="K51" s="368"/>
      <c r="L51" s="368"/>
      <c r="M51" s="284"/>
      <c r="N51" s="282"/>
    </row>
    <row r="52" spans="1:14" ht="13.5" customHeight="1">
      <c r="A52" s="278"/>
      <c r="B52" s="283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284"/>
      <c r="N52" s="282"/>
    </row>
    <row r="53" spans="1:14" ht="13.5" customHeight="1">
      <c r="A53" s="278"/>
      <c r="B53" s="283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84"/>
      <c r="N53" s="282"/>
    </row>
    <row r="54" spans="1:14" ht="13.5" customHeight="1">
      <c r="A54" s="278"/>
      <c r="B54" s="283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4"/>
      <c r="N54" s="282"/>
    </row>
    <row r="55" spans="1:14" ht="15" customHeight="1">
      <c r="A55" s="278"/>
      <c r="B55" s="283"/>
      <c r="C55" s="292"/>
      <c r="D55" s="292"/>
      <c r="E55" s="286"/>
      <c r="F55" s="286"/>
      <c r="G55" s="286"/>
      <c r="H55" s="286"/>
      <c r="I55" s="286"/>
      <c r="J55" s="286"/>
      <c r="K55" s="286"/>
      <c r="L55" s="286"/>
      <c r="M55" s="284"/>
      <c r="N55" s="282"/>
    </row>
    <row r="56" spans="1:14" ht="15" customHeight="1">
      <c r="A56" s="278"/>
      <c r="B56" s="283"/>
      <c r="C56" s="292"/>
      <c r="D56" s="293"/>
      <c r="E56" s="363"/>
      <c r="F56" s="363"/>
      <c r="G56" s="363"/>
      <c r="H56" s="363"/>
      <c r="I56" s="363"/>
      <c r="J56" s="363"/>
      <c r="K56" s="363"/>
      <c r="L56" s="286"/>
      <c r="M56" s="284"/>
      <c r="N56" s="282"/>
    </row>
    <row r="57" spans="1:14">
      <c r="A57" s="278"/>
      <c r="B57" s="283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4"/>
      <c r="N57" s="282"/>
    </row>
    <row r="58" spans="1:14">
      <c r="A58" s="278"/>
      <c r="B58" s="283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4"/>
      <c r="N58" s="282"/>
    </row>
    <row r="59" spans="1:14">
      <c r="A59" s="278"/>
      <c r="B59" s="283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4"/>
      <c r="N59" s="282"/>
    </row>
    <row r="60" spans="1:14">
      <c r="A60" s="278"/>
      <c r="B60" s="283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4"/>
      <c r="N60" s="282"/>
    </row>
    <row r="61" spans="1:14">
      <c r="A61" s="278"/>
      <c r="B61" s="283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4"/>
      <c r="N61" s="282"/>
    </row>
    <row r="62" spans="1:14">
      <c r="A62" s="278"/>
      <c r="B62" s="283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4"/>
      <c r="N62" s="282"/>
    </row>
    <row r="63" spans="1:14">
      <c r="A63" s="278"/>
      <c r="B63" s="283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4"/>
      <c r="N63" s="282"/>
    </row>
    <row r="64" spans="1:14">
      <c r="A64" s="278"/>
      <c r="B64" s="283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4"/>
      <c r="N64" s="282"/>
    </row>
    <row r="65" spans="1:14">
      <c r="A65" s="278"/>
      <c r="B65" s="283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4"/>
      <c r="N65" s="282"/>
    </row>
    <row r="66" spans="1:14">
      <c r="A66" s="278"/>
      <c r="B66" s="283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4"/>
      <c r="N66" s="282"/>
    </row>
    <row r="67" spans="1:14">
      <c r="A67" s="278"/>
      <c r="B67" s="283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4"/>
      <c r="N67" s="282"/>
    </row>
    <row r="68" spans="1:14">
      <c r="A68" s="278"/>
      <c r="B68" s="283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4"/>
      <c r="N68" s="282"/>
    </row>
    <row r="69" spans="1:14">
      <c r="A69" s="278"/>
      <c r="B69" s="283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4"/>
      <c r="N69" s="282"/>
    </row>
    <row r="70" spans="1:14">
      <c r="A70" s="278"/>
      <c r="B70" s="283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4"/>
      <c r="N70" s="282"/>
    </row>
    <row r="71" spans="1:14" ht="13.5" thickBot="1">
      <c r="A71" s="278"/>
      <c r="B71" s="294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6"/>
      <c r="N71" s="282"/>
    </row>
    <row r="72" spans="1:14" ht="29.15" customHeight="1" thickBot="1">
      <c r="A72" s="297"/>
      <c r="B72" s="298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8"/>
      <c r="N72" s="300"/>
    </row>
  </sheetData>
  <mergeCells count="27">
    <mergeCell ref="G31:H31"/>
    <mergeCell ref="I31:J31"/>
    <mergeCell ref="C3:L5"/>
    <mergeCell ref="C9:L10"/>
    <mergeCell ref="C11:L12"/>
    <mergeCell ref="C13:L14"/>
    <mergeCell ref="C17:L18"/>
    <mergeCell ref="C19:L20"/>
    <mergeCell ref="C15:L16"/>
    <mergeCell ref="C21:L22"/>
    <mergeCell ref="C23:L24"/>
    <mergeCell ref="C25:L26"/>
    <mergeCell ref="C27:L28"/>
    <mergeCell ref="C29:L30"/>
    <mergeCell ref="E56:K56"/>
    <mergeCell ref="G32:H32"/>
    <mergeCell ref="I32:J32"/>
    <mergeCell ref="C33:L34"/>
    <mergeCell ref="C37:L38"/>
    <mergeCell ref="C39:L40"/>
    <mergeCell ref="C41:L42"/>
    <mergeCell ref="C35:L36"/>
    <mergeCell ref="C43:L44"/>
    <mergeCell ref="C45:L46"/>
    <mergeCell ref="C47:L48"/>
    <mergeCell ref="C49:L50"/>
    <mergeCell ref="C51:L52"/>
  </mergeCells>
  <phoneticPr fontId="44" type="noConversion"/>
  <hyperlinks>
    <hyperlink ref="C11" location="'BU10'!A1" display="Boys U10"/>
    <hyperlink ref="D11" location="'BU10'!A1" display="'BU10'!A1"/>
    <hyperlink ref="E11" location="'BU10'!A1" display="'BU10'!A1"/>
    <hyperlink ref="F11" location="'BU10'!A1" display="'BU10'!A1"/>
    <hyperlink ref="G11" location="'BU10'!A1" display="'BU10'!A1"/>
    <hyperlink ref="H11" location="'BU10'!A1" display="'BU10'!A1"/>
    <hyperlink ref="I11" location="'BU10'!A1" display="'BU10'!A1"/>
    <hyperlink ref="J11" location="'BU10'!A1" display="'BU10'!A1"/>
    <hyperlink ref="K11" location="'BU10'!A1" display="'BU10'!A1"/>
    <hyperlink ref="L11" location="'BU10'!A1" display="'BU10'!A1"/>
    <hyperlink ref="C12" location="'BU10'!A1" display="'BU10'!A1"/>
    <hyperlink ref="D12" location="'BU10'!A1" display="'BU10'!A1"/>
    <hyperlink ref="E12" location="'BU10'!A1" display="'BU10'!A1"/>
    <hyperlink ref="F12" location="'BU10'!A1" display="'BU10'!A1"/>
    <hyperlink ref="G12" location="'BU10'!A1" display="'BU10'!A1"/>
    <hyperlink ref="H12" location="'BU10'!A1" display="'BU10'!A1"/>
    <hyperlink ref="I12" location="'BU10'!A1" display="'BU10'!A1"/>
    <hyperlink ref="J12" location="'BU10'!A1" display="'BU10'!A1"/>
    <hyperlink ref="K12" location="'BU10'!A1" display="'BU10'!A1"/>
    <hyperlink ref="L12" location="'BU10'!A1" display="'BU10'!A1"/>
    <hyperlink ref="C13" location="'BU11'!A1" display="Boys U11"/>
    <hyperlink ref="D13" location="'BU11'!A1" display="'BU11'!A1"/>
    <hyperlink ref="E13" location="'BU11'!A1" display="'BU11'!A1"/>
    <hyperlink ref="F13" location="'BU11'!A1" display="'BU11'!A1"/>
    <hyperlink ref="G13" location="'BU11'!A1" display="'BU11'!A1"/>
    <hyperlink ref="H13" location="'BU11'!A1" display="'BU11'!A1"/>
    <hyperlink ref="I13" location="'BU11'!A1" display="'BU11'!A1"/>
    <hyperlink ref="J13" location="'BU11'!A1" display="'BU11'!A1"/>
    <hyperlink ref="K13" location="'BU11'!A1" display="'BU11'!A1"/>
    <hyperlink ref="L13" location="'BU11'!A1" display="'BU11'!A1"/>
    <hyperlink ref="C14" location="'BU11'!A1" display="'BU11'!A1"/>
    <hyperlink ref="D14" location="'BU11'!A1" display="'BU11'!A1"/>
    <hyperlink ref="E14" location="'BU11'!A1" display="'BU11'!A1"/>
    <hyperlink ref="F14" location="'BU11'!A1" display="'BU11'!A1"/>
    <hyperlink ref="G14" location="'BU11'!A1" display="'BU11'!A1"/>
    <hyperlink ref="H14" location="'BU11'!A1" display="'BU11'!A1"/>
    <hyperlink ref="I14" location="'BU11'!A1" display="'BU11'!A1"/>
    <hyperlink ref="J14" location="'BU11'!A1" display="'BU11'!A1"/>
    <hyperlink ref="K14" location="'BU11'!A1" display="'BU11'!A1"/>
    <hyperlink ref="L14" location="'BU11'!A1" display="'BU11'!A1"/>
    <hyperlink ref="C17" location="BU12S!A1" display="Boys U12 Silver"/>
    <hyperlink ref="D17" location="BU12S!A1" display="BU12S!A1"/>
    <hyperlink ref="E17" location="BU12S!A1" display="BU12S!A1"/>
    <hyperlink ref="F17" location="BU12S!A1" display="BU12S!A1"/>
    <hyperlink ref="G17" location="BU12S!A1" display="BU12S!A1"/>
    <hyperlink ref="H17" location="BU12S!A1" display="BU12S!A1"/>
    <hyperlink ref="I17" location="BU12S!A1" display="BU12S!A1"/>
    <hyperlink ref="J17" location="BU12S!A1" display="BU12S!A1"/>
    <hyperlink ref="K17" location="BU12S!A1" display="BU12S!A1"/>
    <hyperlink ref="L17" location="BU12S!A1" display="BU12S!A1"/>
    <hyperlink ref="C18" location="BU12S!A1" display="BU12S!A1"/>
    <hyperlink ref="D18" location="BU12S!A1" display="BU12S!A1"/>
    <hyperlink ref="E18" location="BU12S!A1" display="BU12S!A1"/>
    <hyperlink ref="F18" location="BU12S!A1" display="BU12S!A1"/>
    <hyperlink ref="G18" location="BU12S!A1" display="BU12S!A1"/>
    <hyperlink ref="H18" location="BU12S!A1" display="BU12S!A1"/>
    <hyperlink ref="I18" location="BU12S!A1" display="BU12S!A1"/>
    <hyperlink ref="J18" location="BU12S!A1" display="BU12S!A1"/>
    <hyperlink ref="K18" location="BU12S!A1" display="BU12S!A1"/>
    <hyperlink ref="L18" location="BU12S!A1" display="BU12S!A1"/>
    <hyperlink ref="C19" location="'BU13'!A1" display="Boys U13"/>
    <hyperlink ref="D19" location="'BU13'!A1" display="'BU13'!A1"/>
    <hyperlink ref="E19" location="'BU13'!A1" display="'BU13'!A1"/>
    <hyperlink ref="F19" location="'BU13'!A1" display="'BU13'!A1"/>
    <hyperlink ref="G19" location="'BU13'!A1" display="'BU13'!A1"/>
    <hyperlink ref="H19" location="'BU13'!A1" display="'BU13'!A1"/>
    <hyperlink ref="I19" location="'BU13'!A1" display="'BU13'!A1"/>
    <hyperlink ref="J19" location="'BU13'!A1" display="'BU13'!A1"/>
    <hyperlink ref="K19" location="'BU13'!A1" display="'BU13'!A1"/>
    <hyperlink ref="L19" location="'BU13'!A1" display="'BU13'!A1"/>
    <hyperlink ref="C20" location="'BU13'!A1" display="'BU13'!A1"/>
    <hyperlink ref="D20" location="'BU13'!A1" display="'BU13'!A1"/>
    <hyperlink ref="E20" location="'BU13'!A1" display="'BU13'!A1"/>
    <hyperlink ref="F20" location="'BU13'!A1" display="'BU13'!A1"/>
    <hyperlink ref="G20" location="'BU13'!A1" display="'BU13'!A1"/>
    <hyperlink ref="H20" location="'BU13'!A1" display="'BU13'!A1"/>
    <hyperlink ref="I20" location="'BU13'!A1" display="'BU13'!A1"/>
    <hyperlink ref="J20" location="'BU13'!A1" display="'BU13'!A1"/>
    <hyperlink ref="K20" location="'BU13'!A1" display="'BU13'!A1"/>
    <hyperlink ref="L20" location="'BU13'!A1" display="'BU13'!A1"/>
    <hyperlink ref="C21" location="'BU14'!A1" display="Boys U14"/>
    <hyperlink ref="D21" location="'BU14'!A1" display="'BU14'!A1"/>
    <hyperlink ref="E21" location="'BU14'!A1" display="'BU14'!A1"/>
    <hyperlink ref="F21" location="'BU14'!A1" display="'BU14'!A1"/>
    <hyperlink ref="G21" location="'BU14'!A1" display="'BU14'!A1"/>
    <hyperlink ref="H21" location="'BU14'!A1" display="'BU14'!A1"/>
    <hyperlink ref="I21" location="'BU14'!A1" display="'BU14'!A1"/>
    <hyperlink ref="J21" location="'BU14'!A1" display="'BU14'!A1"/>
    <hyperlink ref="K21" location="'BU14'!A1" display="'BU14'!A1"/>
    <hyperlink ref="L21" location="'BU14'!A1" display="'BU14'!A1"/>
    <hyperlink ref="C22" location="'BU14'!A1" display="'BU14'!A1"/>
    <hyperlink ref="D22" location="'BU14'!A1" display="'BU14'!A1"/>
    <hyperlink ref="E22" location="'BU14'!A1" display="'BU14'!A1"/>
    <hyperlink ref="F22" location="'BU14'!A1" display="'BU14'!A1"/>
    <hyperlink ref="G22" location="'BU14'!A1" display="'BU14'!A1"/>
    <hyperlink ref="H22" location="'BU14'!A1" display="'BU14'!A1"/>
    <hyperlink ref="I22" location="'BU14'!A1" display="'BU14'!A1"/>
    <hyperlink ref="J22" location="'BU14'!A1" display="'BU14'!A1"/>
    <hyperlink ref="K22" location="'BU14'!A1" display="'BU14'!A1"/>
    <hyperlink ref="L22" location="'BU14'!A1" display="'BU14'!A1"/>
    <hyperlink ref="C23" location="'BU15'!A1" display="Boys U15"/>
    <hyperlink ref="D23" location="'BU15'!A1" display="'BU15'!A1"/>
    <hyperlink ref="E23" location="'BU15'!A1" display="'BU15'!A1"/>
    <hyperlink ref="F23" location="'BU15'!A1" display="'BU15'!A1"/>
    <hyperlink ref="G23" location="'BU15'!A1" display="'BU15'!A1"/>
    <hyperlink ref="H23" location="'BU15'!A1" display="'BU15'!A1"/>
    <hyperlink ref="I23" location="'BU15'!A1" display="'BU15'!A1"/>
    <hyperlink ref="J23" location="'BU15'!A1" display="'BU15'!A1"/>
    <hyperlink ref="K23" location="'BU15'!A1" display="'BU15'!A1"/>
    <hyperlink ref="L23" location="'BU15'!A1" display="'BU15'!A1"/>
    <hyperlink ref="C24" location="'BU15'!A1" display="'BU15'!A1"/>
    <hyperlink ref="D24" location="'BU15'!A1" display="'BU15'!A1"/>
    <hyperlink ref="E24" location="'BU15'!A1" display="'BU15'!A1"/>
    <hyperlink ref="F24" location="'BU15'!A1" display="'BU15'!A1"/>
    <hyperlink ref="G24" location="'BU15'!A1" display="'BU15'!A1"/>
    <hyperlink ref="H24" location="'BU15'!A1" display="'BU15'!A1"/>
    <hyperlink ref="I24" location="'BU15'!A1" display="'BU15'!A1"/>
    <hyperlink ref="J24" location="'BU15'!A1" display="'BU15'!A1"/>
    <hyperlink ref="K24" location="'BU15'!A1" display="'BU15'!A1"/>
    <hyperlink ref="L24" location="'BU15'!A1" display="'BU15'!A1"/>
    <hyperlink ref="C25" location="'BU16'!A1" display="Boys U16"/>
    <hyperlink ref="D25" location="'BU16'!A1" display="'BU16'!A1"/>
    <hyperlink ref="E25" location="'BU16'!A1" display="'BU16'!A1"/>
    <hyperlink ref="F25" location="'BU16'!A1" display="'BU16'!A1"/>
    <hyperlink ref="G25" location="'BU16'!A1" display="'BU16'!A1"/>
    <hyperlink ref="H25" location="'BU16'!A1" display="'BU16'!A1"/>
    <hyperlink ref="I25" location="'BU16'!A1" display="'BU16'!A1"/>
    <hyperlink ref="J25" location="'BU16'!A1" display="'BU16'!A1"/>
    <hyperlink ref="K25" location="'BU16'!A1" display="'BU16'!A1"/>
    <hyperlink ref="L25" location="'BU16'!A1" display="'BU16'!A1"/>
    <hyperlink ref="C26" location="'BU16'!A1" display="'BU16'!A1"/>
    <hyperlink ref="D26" location="'BU16'!A1" display="'BU16'!A1"/>
    <hyperlink ref="E26" location="'BU16'!A1" display="'BU16'!A1"/>
    <hyperlink ref="F26" location="'BU16'!A1" display="'BU16'!A1"/>
    <hyperlink ref="G26" location="'BU16'!A1" display="'BU16'!A1"/>
    <hyperlink ref="H26" location="'BU16'!A1" display="'BU16'!A1"/>
    <hyperlink ref="I26" location="'BU16'!A1" display="'BU16'!A1"/>
    <hyperlink ref="J26" location="'BU16'!A1" display="'BU16'!A1"/>
    <hyperlink ref="K26" location="'BU16'!A1" display="'BU16'!A1"/>
    <hyperlink ref="L26" location="'BU16'!A1" display="'BU16'!A1"/>
    <hyperlink ref="C37" location="'GU11'!A1" display="Girls U11"/>
    <hyperlink ref="D37" location="'GU11'!A1" display="'GU11'!A1"/>
    <hyperlink ref="E37" location="'GU11'!A1" display="'GU11'!A1"/>
    <hyperlink ref="F37" location="'GU11'!A1" display="'GU11'!A1"/>
    <hyperlink ref="G37" location="'GU11'!A1" display="'GU11'!A1"/>
    <hyperlink ref="H37" location="'GU11'!A1" display="'GU11'!A1"/>
    <hyperlink ref="I37" location="'GU11'!A1" display="'GU11'!A1"/>
    <hyperlink ref="J37" location="'GU11'!A1" display="'GU11'!A1"/>
    <hyperlink ref="K37" location="'GU11'!A1" display="'GU11'!A1"/>
    <hyperlink ref="L37" location="'GU11'!A1" display="'GU11'!A1"/>
    <hyperlink ref="C38" location="'GU11'!A1" display="'GU11'!A1"/>
    <hyperlink ref="D38" location="'GU11'!A1" display="'GU11'!A1"/>
    <hyperlink ref="E38" location="'GU11'!A1" display="'GU11'!A1"/>
    <hyperlink ref="F38" location="'GU11'!A1" display="'GU11'!A1"/>
    <hyperlink ref="G38" location="'GU11'!A1" display="'GU11'!A1"/>
    <hyperlink ref="H38" location="'GU11'!A1" display="'GU11'!A1"/>
    <hyperlink ref="I38" location="'GU11'!A1" display="'GU11'!A1"/>
    <hyperlink ref="J38" location="'GU11'!A1" display="'GU11'!A1"/>
    <hyperlink ref="K38" location="'GU11'!A1" display="'GU11'!A1"/>
    <hyperlink ref="L38" location="'GU11'!A1" display="'GU11'!A1"/>
    <hyperlink ref="C39" location="'GU12'!A1" display="Girls U12"/>
    <hyperlink ref="D39" location="'GU12'!A1" display="'GU12'!A1"/>
    <hyperlink ref="E39" location="'GU12'!A1" display="'GU12'!A1"/>
    <hyperlink ref="F39" location="'GU12'!A1" display="'GU12'!A1"/>
    <hyperlink ref="G39" location="'GU12'!A1" display="'GU12'!A1"/>
    <hyperlink ref="H39" location="'GU12'!A1" display="'GU12'!A1"/>
    <hyperlink ref="I39" location="'GU12'!A1" display="'GU12'!A1"/>
    <hyperlink ref="J39" location="'GU12'!A1" display="'GU12'!A1"/>
    <hyperlink ref="K39" location="'GU12'!A1" display="'GU12'!A1"/>
    <hyperlink ref="L39" location="'GU12'!A1" display="'GU12'!A1"/>
    <hyperlink ref="C40" location="'GU12'!A1" display="'GU12'!A1"/>
    <hyperlink ref="D40" location="'GU12'!A1" display="'GU12'!A1"/>
    <hyperlink ref="E40" location="'GU12'!A1" display="'GU12'!A1"/>
    <hyperlink ref="F40" location="'GU12'!A1" display="'GU12'!A1"/>
    <hyperlink ref="G40" location="'GU12'!A1" display="'GU12'!A1"/>
    <hyperlink ref="H40" location="'GU12'!A1" display="'GU12'!A1"/>
    <hyperlink ref="I40" location="'GU12'!A1" display="'GU12'!A1"/>
    <hyperlink ref="J40" location="'GU12'!A1" display="'GU12'!A1"/>
    <hyperlink ref="K40" location="'GU12'!A1" display="'GU12'!A1"/>
    <hyperlink ref="L40" location="'GU12'!A1" display="'GU12'!A1"/>
    <hyperlink ref="C41" location="'GU13'!A1" display="Girls U13"/>
    <hyperlink ref="D41" location="'GU13'!A1" display="'GU13'!A1"/>
    <hyperlink ref="E41" location="'GU13'!A1" display="'GU13'!A1"/>
    <hyperlink ref="F41" location="'GU13'!A1" display="'GU13'!A1"/>
    <hyperlink ref="G41" location="'GU13'!A1" display="'GU13'!A1"/>
    <hyperlink ref="H41" location="'GU13'!A1" display="'GU13'!A1"/>
    <hyperlink ref="I41" location="'GU13'!A1" display="'GU13'!A1"/>
    <hyperlink ref="J41" location="'GU13'!A1" display="'GU13'!A1"/>
    <hyperlink ref="K41" location="'GU13'!A1" display="'GU13'!A1"/>
    <hyperlink ref="L41" location="'GU13'!A1" display="'GU13'!A1"/>
    <hyperlink ref="C42" location="'GU13'!A1" display="'GU13'!A1"/>
    <hyperlink ref="D42" location="'GU13'!A1" display="'GU13'!A1"/>
    <hyperlink ref="E42" location="'GU13'!A1" display="'GU13'!A1"/>
    <hyperlink ref="F42" location="'GU13'!A1" display="'GU13'!A1"/>
    <hyperlink ref="G42" location="'GU13'!A1" display="'GU13'!A1"/>
    <hyperlink ref="H42" location="'GU13'!A1" display="'GU13'!A1"/>
    <hyperlink ref="I42" location="'GU13'!A1" display="'GU13'!A1"/>
    <hyperlink ref="J42" location="'GU13'!A1" display="'GU13'!A1"/>
    <hyperlink ref="K42" location="'GU13'!A1" display="'GU13'!A1"/>
    <hyperlink ref="L42" location="'GU13'!A1" display="'GU13'!A1"/>
    <hyperlink ref="C43" location="'GU14'!A1" display="Girls U14"/>
    <hyperlink ref="D43" location="'GU14'!A1" display="'GU14'!A1"/>
    <hyperlink ref="E43" location="'GU14'!A1" display="'GU14'!A1"/>
    <hyperlink ref="F43" location="'GU14'!A1" display="'GU14'!A1"/>
    <hyperlink ref="G43" location="'GU14'!A1" display="'GU14'!A1"/>
    <hyperlink ref="H43" location="'GU14'!A1" display="'GU14'!A1"/>
    <hyperlink ref="I43" location="'GU14'!A1" display="'GU14'!A1"/>
    <hyperlink ref="J43" location="'GU14'!A1" display="'GU14'!A1"/>
    <hyperlink ref="K43" location="'GU14'!A1" display="'GU14'!A1"/>
    <hyperlink ref="L43" location="'GU14'!A1" display="'GU14'!A1"/>
    <hyperlink ref="C44" location="'GU14'!A1" display="'GU14'!A1"/>
    <hyperlink ref="D44" location="'GU14'!A1" display="'GU14'!A1"/>
    <hyperlink ref="E44" location="'GU14'!A1" display="'GU14'!A1"/>
    <hyperlink ref="F44" location="'GU14'!A1" display="'GU14'!A1"/>
    <hyperlink ref="G44" location="'GU14'!A1" display="'GU14'!A1"/>
    <hyperlink ref="H44" location="'GU14'!A1" display="'GU14'!A1"/>
    <hyperlink ref="I44" location="'GU14'!A1" display="'GU14'!A1"/>
    <hyperlink ref="J44" location="'GU14'!A1" display="'GU14'!A1"/>
    <hyperlink ref="K44" location="'GU14'!A1" display="'GU14'!A1"/>
    <hyperlink ref="L44" location="'GU14'!A1" display="'GU14'!A1"/>
    <hyperlink ref="C45" location="'GU15'!A1" display="Girls U15"/>
    <hyperlink ref="D45" location="'GU15'!A1" display="'GU15'!A1"/>
    <hyperlink ref="E45" location="'GU15'!A1" display="'GU15'!A1"/>
    <hyperlink ref="F45" location="'GU15'!A1" display="'GU15'!A1"/>
    <hyperlink ref="G45" location="'GU15'!A1" display="'GU15'!A1"/>
    <hyperlink ref="H45" location="'GU15'!A1" display="'GU15'!A1"/>
    <hyperlink ref="I45" location="'GU15'!A1" display="'GU15'!A1"/>
    <hyperlink ref="J45" location="'GU15'!A1" display="'GU15'!A1"/>
    <hyperlink ref="K45" location="'GU15'!A1" display="'GU15'!A1"/>
    <hyperlink ref="L45" location="'GU15'!A1" display="'GU15'!A1"/>
    <hyperlink ref="C46" location="'GU15'!A1" display="'GU15'!A1"/>
    <hyperlink ref="D46" location="'GU15'!A1" display="'GU15'!A1"/>
    <hyperlink ref="E46" location="'GU15'!A1" display="'GU15'!A1"/>
    <hyperlink ref="F46" location="'GU15'!A1" display="'GU15'!A1"/>
    <hyperlink ref="G46" location="'GU15'!A1" display="'GU15'!A1"/>
    <hyperlink ref="H46" location="'GU15'!A1" display="'GU15'!A1"/>
    <hyperlink ref="I46" location="'GU15'!A1" display="'GU15'!A1"/>
    <hyperlink ref="J46" location="'GU15'!A1" display="'GU15'!A1"/>
    <hyperlink ref="K46" location="'GU15'!A1" display="'GU15'!A1"/>
    <hyperlink ref="L46" location="'GU15'!A1" display="'GU15'!A1"/>
    <hyperlink ref="C47" location="'GU16'!A1" display="Girls U16"/>
    <hyperlink ref="D47" location="'GU16'!A1" display="'GU16'!A1"/>
    <hyperlink ref="E47" location="'GU16'!A1" display="'GU16'!A1"/>
    <hyperlink ref="F47" location="'GU16'!A1" display="'GU16'!A1"/>
    <hyperlink ref="G47" location="'GU16'!A1" display="'GU16'!A1"/>
    <hyperlink ref="H47" location="'GU16'!A1" display="'GU16'!A1"/>
    <hyperlink ref="I47" location="'GU16'!A1" display="'GU16'!A1"/>
    <hyperlink ref="J47" location="'GU16'!A1" display="'GU16'!A1"/>
    <hyperlink ref="K47" location="'GU16'!A1" display="'GU16'!A1"/>
    <hyperlink ref="L47" location="'GU16'!A1" display="'GU16'!A1"/>
    <hyperlink ref="C48" location="'GU16'!A1" display="'GU16'!A1"/>
    <hyperlink ref="D48" location="'GU16'!A1" display="'GU16'!A1"/>
    <hyperlink ref="E48" location="'GU16'!A1" display="'GU16'!A1"/>
    <hyperlink ref="F48" location="'GU16'!A1" display="'GU16'!A1"/>
    <hyperlink ref="G48" location="'GU16'!A1" display="'GU16'!A1"/>
    <hyperlink ref="H48" location="'GU16'!A1" display="'GU16'!A1"/>
    <hyperlink ref="I48" location="'GU16'!A1" display="'GU16'!A1"/>
    <hyperlink ref="J48" location="'GU16'!A1" display="'GU16'!A1"/>
    <hyperlink ref="K48" location="'GU16'!A1" display="'GU16'!A1"/>
    <hyperlink ref="L48" location="'GU16'!A1" display="'GU16'!A1"/>
    <hyperlink ref="C11:L12" location="'BU10'!A1" display="Boys U10"/>
    <hyperlink ref="C13:L14" location="'BU11'!A1" display="Boys U11"/>
    <hyperlink ref="C17:L18" location="'BU12'!A1" display="Boys U12"/>
    <hyperlink ref="C19:L20" location="'BU13'!A1" display="Boys U13"/>
    <hyperlink ref="C27" location="'GU17-U19'!A1" display="Boys U17"/>
    <hyperlink ref="D27" location="'GU17-U19'!A1" display="'GU17-U19'!A1"/>
    <hyperlink ref="E27" location="'GU17-U19'!A1" display="'GU17-U19'!A1"/>
    <hyperlink ref="F27" location="'GU17-U19'!A1" display="'GU17-U19'!A1"/>
    <hyperlink ref="G27" location="'GU17-U19'!A1" display="'GU17-U19'!A1"/>
    <hyperlink ref="H27" location="'GU17-U19'!A1" display="'GU17-U19'!A1"/>
    <hyperlink ref="I27" location="'GU17-U19'!A1" display="'GU17-U19'!A1"/>
    <hyperlink ref="J27" location="'GU17-U19'!A1" display="'GU17-U19'!A1"/>
    <hyperlink ref="K27" location="'GU17-U19'!A1" display="'GU17-U19'!A1"/>
    <hyperlink ref="L27" location="'GU17-U19'!A1" display="'GU17-U19'!A1"/>
    <hyperlink ref="C28" location="'GU17-U19'!A1" display="'GU17-U19'!A1"/>
    <hyperlink ref="D28" location="'GU17-U19'!A1" display="'GU17-U19'!A1"/>
    <hyperlink ref="E28" location="'GU17-U19'!A1" display="'GU17-U19'!A1"/>
    <hyperlink ref="F28" location="'GU17-U19'!A1" display="'GU17-U19'!A1"/>
    <hyperlink ref="G28" location="'GU17-U19'!A1" display="'GU17-U19'!A1"/>
    <hyperlink ref="H28" location="'GU17-U19'!A1" display="'GU17-U19'!A1"/>
    <hyperlink ref="I28" location="'GU17-U19'!A1" display="'GU17-U19'!A1"/>
    <hyperlink ref="J28" location="'GU17-U19'!A1" display="'GU17-U19'!A1"/>
    <hyperlink ref="K28" location="'GU17-U19'!A1" display="'GU17-U19'!A1"/>
    <hyperlink ref="L28" location="'GU17-U19'!A1" display="'GU17-U19'!A1"/>
    <hyperlink ref="D29" location="'BU16'!A1" display="'BU16'!A1"/>
    <hyperlink ref="E29" location="'BU16'!A1" display="'BU16'!A1"/>
    <hyperlink ref="F29" location="'BU16'!A1" display="'BU16'!A1"/>
    <hyperlink ref="G29" location="'BU16'!A1" display="'BU16'!A1"/>
    <hyperlink ref="H29" location="'BU16'!A1" display="'BU16'!A1"/>
    <hyperlink ref="I29" location="'BU16'!A1" display="'BU16'!A1"/>
    <hyperlink ref="J29" location="'BU16'!A1" display="'BU16'!A1"/>
    <hyperlink ref="K29" location="'BU16'!A1" display="'BU16'!A1"/>
    <hyperlink ref="L29" location="'BU16'!A1" display="'BU16'!A1"/>
    <hyperlink ref="C30" location="'BU16'!A1" display="'BU16'!A1"/>
    <hyperlink ref="D30" location="'BU16'!A1" display="'BU16'!A1"/>
    <hyperlink ref="E30" location="'BU16'!A1" display="'BU16'!A1"/>
    <hyperlink ref="F30" location="'BU16'!A1" display="'BU16'!A1"/>
    <hyperlink ref="G30" location="'BU16'!A1" display="'BU16'!A1"/>
    <hyperlink ref="H30" location="'BU16'!A1" display="'BU16'!A1"/>
    <hyperlink ref="I30" location="'BU16'!A1" display="'BU16'!A1"/>
    <hyperlink ref="J30" location="'BU16'!A1" display="'BU16'!A1"/>
    <hyperlink ref="K30" location="'BU16'!A1" display="'BU16'!A1"/>
    <hyperlink ref="L30" location="'BU16'!A1" display="'BU16'!A1"/>
    <hyperlink ref="C27:L28" location="'BU17-U19'!A1" display="Boys U17/19"/>
    <hyperlink ref="C45:L46" location="'GU15'!A1" display="Girls U15"/>
    <hyperlink ref="C47:L48" location="'GU16'!A1" display="Girls U16"/>
    <hyperlink ref="C49" location="'GU17-U19'!A1" display="Girls U17"/>
    <hyperlink ref="D49" location="'GU17-U19'!A1" display="'GU17-U19'!A1"/>
    <hyperlink ref="E49" location="'GU17-U19'!A1" display="'GU17-U19'!A1"/>
    <hyperlink ref="F49" location="'GU17-U19'!A1" display="'GU17-U19'!A1"/>
    <hyperlink ref="G49" location="'GU17-U19'!A1" display="'GU17-U19'!A1"/>
    <hyperlink ref="H49" location="'GU17-U19'!A1" display="'GU17-U19'!A1"/>
    <hyperlink ref="I49" location="'GU17-U19'!A1" display="'GU17-U19'!A1"/>
    <hyperlink ref="J49" location="'GU17-U19'!A1" display="'GU17-U19'!A1"/>
    <hyperlink ref="K49" location="'GU17-U19'!A1" display="'GU17-U19'!A1"/>
    <hyperlink ref="L49" location="'GU17-U19'!A1" display="'GU17-U19'!A1"/>
    <hyperlink ref="C50" location="'GU17-U19'!A1" display="'GU17-U19'!A1"/>
    <hyperlink ref="D50" location="'GU17-U19'!A1" display="'GU17-U19'!A1"/>
    <hyperlink ref="E50" location="'GU17-U19'!A1" display="'GU17-U19'!A1"/>
    <hyperlink ref="F50" location="'GU17-U19'!A1" display="'GU17-U19'!A1"/>
    <hyperlink ref="G50" location="'GU17-U19'!A1" display="'GU17-U19'!A1"/>
    <hyperlink ref="H50" location="'GU17-U19'!A1" display="'GU17-U19'!A1"/>
    <hyperlink ref="I50" location="'GU17-U19'!A1" display="'GU17-U19'!A1"/>
    <hyperlink ref="J50" location="'GU17-U19'!A1" display="'GU17-U19'!A1"/>
    <hyperlink ref="K50" location="'GU17-U19'!A1" display="'GU17-U19'!A1"/>
    <hyperlink ref="L50" location="'GU17-U19'!A1" display="'GU17-U19'!A1"/>
    <hyperlink ref="C49:L50" location="'GU17-U19'!A1" display="Girls U17/19"/>
    <hyperlink ref="D51" location="'GU16'!A1" display="'GU16'!A1"/>
    <hyperlink ref="E51" location="'GU16'!A1" display="'GU16'!A1"/>
    <hyperlink ref="F51" location="'GU16'!A1" display="'GU16'!A1"/>
    <hyperlink ref="G51" location="'GU16'!A1" display="'GU16'!A1"/>
    <hyperlink ref="H51" location="'GU16'!A1" display="'GU16'!A1"/>
    <hyperlink ref="I51" location="'GU16'!A1" display="'GU16'!A1"/>
    <hyperlink ref="J51" location="'GU16'!A1" display="'GU16'!A1"/>
    <hyperlink ref="K51" location="'GU16'!A1" display="'GU16'!A1"/>
    <hyperlink ref="L51" location="'GU16'!A1" display="'GU16'!A1"/>
    <hyperlink ref="C52" location="'GU16'!A1" display="'GU16'!A1"/>
    <hyperlink ref="D52" location="'GU16'!A1" display="'GU16'!A1"/>
    <hyperlink ref="E52" location="'GU16'!A1" display="'GU16'!A1"/>
    <hyperlink ref="F52" location="'GU16'!A1" display="'GU16'!A1"/>
    <hyperlink ref="G52" location="'GU16'!A1" display="'GU16'!A1"/>
    <hyperlink ref="H52" location="'GU16'!A1" display="'GU16'!A1"/>
    <hyperlink ref="I52" location="'GU16'!A1" display="'GU16'!A1"/>
    <hyperlink ref="J52" location="'GU16'!A1" display="'GU16'!A1"/>
    <hyperlink ref="K52" location="'GU16'!A1" display="'GU16'!A1"/>
    <hyperlink ref="L52" location="'GU16'!A1" display="'GU16'!A1"/>
    <hyperlink ref="C15" location="BU12G!A1" display="Boys U12"/>
    <hyperlink ref="D15" location="BU12G!A1" display="BU12G!A1"/>
    <hyperlink ref="E15" location="BU12G!A1" display="BU12G!A1"/>
    <hyperlink ref="F15" location="BU12G!A1" display="BU12G!A1"/>
    <hyperlink ref="G15" location="BU12G!A1" display="BU12G!A1"/>
    <hyperlink ref="H15" location="BU12G!A1" display="BU12G!A1"/>
    <hyperlink ref="I15" location="BU12G!A1" display="BU12G!A1"/>
    <hyperlink ref="J15" location="BU12G!A1" display="BU12G!A1"/>
    <hyperlink ref="K15" location="BU12G!A1" display="BU12G!A1"/>
    <hyperlink ref="L15" location="BU12G!A1" display="BU12G!A1"/>
    <hyperlink ref="C16" location="BU12G!A1" display="BU12G!A1"/>
    <hyperlink ref="D16" location="BU12G!A1" display="BU12G!A1"/>
    <hyperlink ref="E16" location="BU12G!A1" display="BU12G!A1"/>
    <hyperlink ref="F16" location="BU12G!A1" display="BU12G!A1"/>
    <hyperlink ref="G16" location="BU12G!A1" display="BU12G!A1"/>
    <hyperlink ref="H16" location="BU12G!A1" display="BU12G!A1"/>
    <hyperlink ref="I16" location="BU12G!A1" display="BU12G!A1"/>
    <hyperlink ref="J16" location="BU12G!A1" display="BU12G!A1"/>
    <hyperlink ref="K16" location="BU12G!A1" display="BU12G!A1"/>
    <hyperlink ref="L16" location="BU12G!A1" display="BU12G!A1"/>
    <hyperlink ref="C15:L16" location="'BU12'!A1" display="Boys U12"/>
    <hyperlink ref="C35" location="'GU10'!A1" display="Girls U10"/>
    <hyperlink ref="D35" location="'GU10'!A1" display="'GU10'!A1"/>
    <hyperlink ref="E35" location="'GU10'!A1" display="'GU10'!A1"/>
    <hyperlink ref="F35" location="'GU10'!A1" display="'GU10'!A1"/>
    <hyperlink ref="G35" location="'GU10'!A1" display="'GU10'!A1"/>
    <hyperlink ref="H35" location="'GU10'!A1" display="'GU10'!A1"/>
    <hyperlink ref="I35" location="'GU10'!A1" display="'GU10'!A1"/>
    <hyperlink ref="J35" location="'GU10'!A1" display="'GU10'!A1"/>
    <hyperlink ref="K35" location="'GU10'!A1" display="'GU10'!A1"/>
    <hyperlink ref="L35" location="'GU10'!A1" display="'GU10'!A1"/>
    <hyperlink ref="C36" location="'GU10'!A1" display="'GU10'!A1"/>
    <hyperlink ref="D36" location="'GU10'!A1" display="'GU10'!A1"/>
    <hyperlink ref="E36" location="'GU10'!A1" display="'GU10'!A1"/>
    <hyperlink ref="F36" location="'GU10'!A1" display="'GU10'!A1"/>
    <hyperlink ref="G36" location="'GU10'!A1" display="'GU10'!A1"/>
    <hyperlink ref="H36" location="'GU10'!A1" display="'GU10'!A1"/>
    <hyperlink ref="I36" location="'GU10'!A1" display="'GU10'!A1"/>
    <hyperlink ref="J36" location="'GU10'!A1" display="'GU10'!A1"/>
    <hyperlink ref="K36" location="'GU10'!A1" display="'GU10'!A1"/>
    <hyperlink ref="L36" location="'GU10'!A1" display="'GU10'!A1"/>
  </hyperlinks>
  <printOptions horizontalCentered="1" verticalCentered="1"/>
  <pageMargins left="0.5" right="0.5" top="0.5" bottom="0.5" header="0" footer="0"/>
  <pageSetup paperSize="3" scale="64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zoomScale="105" zoomScaleNormal="100" workbookViewId="0">
      <selection activeCell="E32" sqref="E32:K32"/>
    </sheetView>
  </sheetViews>
  <sheetFormatPr defaultColWidth="8.81640625" defaultRowHeight="12.5"/>
  <cols>
    <col min="1" max="2" width="4.81640625" style="95" customWidth="1"/>
    <col min="3" max="12" width="10" style="95" customWidth="1"/>
    <col min="13" max="14" width="4.81640625" style="95" customWidth="1"/>
    <col min="15" max="256" width="8.81640625" style="95"/>
    <col min="257" max="258" width="4.81640625" style="95" customWidth="1"/>
    <col min="259" max="268" width="10" style="95" customWidth="1"/>
    <col min="269" max="270" width="4.81640625" style="95" customWidth="1"/>
    <col min="271" max="512" width="8.81640625" style="95"/>
    <col min="513" max="514" width="4.81640625" style="95" customWidth="1"/>
    <col min="515" max="524" width="10" style="95" customWidth="1"/>
    <col min="525" max="526" width="4.81640625" style="95" customWidth="1"/>
    <col min="527" max="768" width="8.81640625" style="95"/>
    <col min="769" max="770" width="4.81640625" style="95" customWidth="1"/>
    <col min="771" max="780" width="10" style="95" customWidth="1"/>
    <col min="781" max="782" width="4.81640625" style="95" customWidth="1"/>
    <col min="783" max="1024" width="8.81640625" style="95"/>
    <col min="1025" max="1026" width="4.81640625" style="95" customWidth="1"/>
    <col min="1027" max="1036" width="10" style="95" customWidth="1"/>
    <col min="1037" max="1038" width="4.81640625" style="95" customWidth="1"/>
    <col min="1039" max="1280" width="8.81640625" style="95"/>
    <col min="1281" max="1282" width="4.81640625" style="95" customWidth="1"/>
    <col min="1283" max="1292" width="10" style="95" customWidth="1"/>
    <col min="1293" max="1294" width="4.81640625" style="95" customWidth="1"/>
    <col min="1295" max="1536" width="8.81640625" style="95"/>
    <col min="1537" max="1538" width="4.81640625" style="95" customWidth="1"/>
    <col min="1539" max="1548" width="10" style="95" customWidth="1"/>
    <col min="1549" max="1550" width="4.81640625" style="95" customWidth="1"/>
    <col min="1551" max="1792" width="8.81640625" style="95"/>
    <col min="1793" max="1794" width="4.81640625" style="95" customWidth="1"/>
    <col min="1795" max="1804" width="10" style="95" customWidth="1"/>
    <col min="1805" max="1806" width="4.81640625" style="95" customWidth="1"/>
    <col min="1807" max="2048" width="8.81640625" style="95"/>
    <col min="2049" max="2050" width="4.81640625" style="95" customWidth="1"/>
    <col min="2051" max="2060" width="10" style="95" customWidth="1"/>
    <col min="2061" max="2062" width="4.81640625" style="95" customWidth="1"/>
    <col min="2063" max="2304" width="8.81640625" style="95"/>
    <col min="2305" max="2306" width="4.81640625" style="95" customWidth="1"/>
    <col min="2307" max="2316" width="10" style="95" customWidth="1"/>
    <col min="2317" max="2318" width="4.81640625" style="95" customWidth="1"/>
    <col min="2319" max="2560" width="8.81640625" style="95"/>
    <col min="2561" max="2562" width="4.81640625" style="95" customWidth="1"/>
    <col min="2563" max="2572" width="10" style="95" customWidth="1"/>
    <col min="2573" max="2574" width="4.81640625" style="95" customWidth="1"/>
    <col min="2575" max="2816" width="8.81640625" style="95"/>
    <col min="2817" max="2818" width="4.81640625" style="95" customWidth="1"/>
    <col min="2819" max="2828" width="10" style="95" customWidth="1"/>
    <col min="2829" max="2830" width="4.81640625" style="95" customWidth="1"/>
    <col min="2831" max="3072" width="8.81640625" style="95"/>
    <col min="3073" max="3074" width="4.81640625" style="95" customWidth="1"/>
    <col min="3075" max="3084" width="10" style="95" customWidth="1"/>
    <col min="3085" max="3086" width="4.81640625" style="95" customWidth="1"/>
    <col min="3087" max="3328" width="8.81640625" style="95"/>
    <col min="3329" max="3330" width="4.81640625" style="95" customWidth="1"/>
    <col min="3331" max="3340" width="10" style="95" customWidth="1"/>
    <col min="3341" max="3342" width="4.81640625" style="95" customWidth="1"/>
    <col min="3343" max="3584" width="8.81640625" style="95"/>
    <col min="3585" max="3586" width="4.81640625" style="95" customWidth="1"/>
    <col min="3587" max="3596" width="10" style="95" customWidth="1"/>
    <col min="3597" max="3598" width="4.81640625" style="95" customWidth="1"/>
    <col min="3599" max="3840" width="8.81640625" style="95"/>
    <col min="3841" max="3842" width="4.81640625" style="95" customWidth="1"/>
    <col min="3843" max="3852" width="10" style="95" customWidth="1"/>
    <col min="3853" max="3854" width="4.81640625" style="95" customWidth="1"/>
    <col min="3855" max="4096" width="8.81640625" style="95"/>
    <col min="4097" max="4098" width="4.81640625" style="95" customWidth="1"/>
    <col min="4099" max="4108" width="10" style="95" customWidth="1"/>
    <col min="4109" max="4110" width="4.81640625" style="95" customWidth="1"/>
    <col min="4111" max="4352" width="8.81640625" style="95"/>
    <col min="4353" max="4354" width="4.81640625" style="95" customWidth="1"/>
    <col min="4355" max="4364" width="10" style="95" customWidth="1"/>
    <col min="4365" max="4366" width="4.81640625" style="95" customWidth="1"/>
    <col min="4367" max="4608" width="8.81640625" style="95"/>
    <col min="4609" max="4610" width="4.81640625" style="95" customWidth="1"/>
    <col min="4611" max="4620" width="10" style="95" customWidth="1"/>
    <col min="4621" max="4622" width="4.81640625" style="95" customWidth="1"/>
    <col min="4623" max="4864" width="8.81640625" style="95"/>
    <col min="4865" max="4866" width="4.81640625" style="95" customWidth="1"/>
    <col min="4867" max="4876" width="10" style="95" customWidth="1"/>
    <col min="4877" max="4878" width="4.81640625" style="95" customWidth="1"/>
    <col min="4879" max="5120" width="8.81640625" style="95"/>
    <col min="5121" max="5122" width="4.81640625" style="95" customWidth="1"/>
    <col min="5123" max="5132" width="10" style="95" customWidth="1"/>
    <col min="5133" max="5134" width="4.81640625" style="95" customWidth="1"/>
    <col min="5135" max="5376" width="8.81640625" style="95"/>
    <col min="5377" max="5378" width="4.81640625" style="95" customWidth="1"/>
    <col min="5379" max="5388" width="10" style="95" customWidth="1"/>
    <col min="5389" max="5390" width="4.81640625" style="95" customWidth="1"/>
    <col min="5391" max="5632" width="8.81640625" style="95"/>
    <col min="5633" max="5634" width="4.81640625" style="95" customWidth="1"/>
    <col min="5635" max="5644" width="10" style="95" customWidth="1"/>
    <col min="5645" max="5646" width="4.81640625" style="95" customWidth="1"/>
    <col min="5647" max="5888" width="8.81640625" style="95"/>
    <col min="5889" max="5890" width="4.81640625" style="95" customWidth="1"/>
    <col min="5891" max="5900" width="10" style="95" customWidth="1"/>
    <col min="5901" max="5902" width="4.81640625" style="95" customWidth="1"/>
    <col min="5903" max="6144" width="8.81640625" style="95"/>
    <col min="6145" max="6146" width="4.81640625" style="95" customWidth="1"/>
    <col min="6147" max="6156" width="10" style="95" customWidth="1"/>
    <col min="6157" max="6158" width="4.81640625" style="95" customWidth="1"/>
    <col min="6159" max="6400" width="8.81640625" style="95"/>
    <col min="6401" max="6402" width="4.81640625" style="95" customWidth="1"/>
    <col min="6403" max="6412" width="10" style="95" customWidth="1"/>
    <col min="6413" max="6414" width="4.81640625" style="95" customWidth="1"/>
    <col min="6415" max="6656" width="8.81640625" style="95"/>
    <col min="6657" max="6658" width="4.81640625" style="95" customWidth="1"/>
    <col min="6659" max="6668" width="10" style="95" customWidth="1"/>
    <col min="6669" max="6670" width="4.81640625" style="95" customWidth="1"/>
    <col min="6671" max="6912" width="8.81640625" style="95"/>
    <col min="6913" max="6914" width="4.81640625" style="95" customWidth="1"/>
    <col min="6915" max="6924" width="10" style="95" customWidth="1"/>
    <col min="6925" max="6926" width="4.81640625" style="95" customWidth="1"/>
    <col min="6927" max="7168" width="8.81640625" style="95"/>
    <col min="7169" max="7170" width="4.81640625" style="95" customWidth="1"/>
    <col min="7171" max="7180" width="10" style="95" customWidth="1"/>
    <col min="7181" max="7182" width="4.81640625" style="95" customWidth="1"/>
    <col min="7183" max="7424" width="8.81640625" style="95"/>
    <col min="7425" max="7426" width="4.81640625" style="95" customWidth="1"/>
    <col min="7427" max="7436" width="10" style="95" customWidth="1"/>
    <col min="7437" max="7438" width="4.81640625" style="95" customWidth="1"/>
    <col min="7439" max="7680" width="8.81640625" style="95"/>
    <col min="7681" max="7682" width="4.81640625" style="95" customWidth="1"/>
    <col min="7683" max="7692" width="10" style="95" customWidth="1"/>
    <col min="7693" max="7694" width="4.81640625" style="95" customWidth="1"/>
    <col min="7695" max="7936" width="8.81640625" style="95"/>
    <col min="7937" max="7938" width="4.81640625" style="95" customWidth="1"/>
    <col min="7939" max="7948" width="10" style="95" customWidth="1"/>
    <col min="7949" max="7950" width="4.81640625" style="95" customWidth="1"/>
    <col min="7951" max="8192" width="8.81640625" style="95"/>
    <col min="8193" max="8194" width="4.81640625" style="95" customWidth="1"/>
    <col min="8195" max="8204" width="10" style="95" customWidth="1"/>
    <col min="8205" max="8206" width="4.81640625" style="95" customWidth="1"/>
    <col min="8207" max="8448" width="8.81640625" style="95"/>
    <col min="8449" max="8450" width="4.81640625" style="95" customWidth="1"/>
    <col min="8451" max="8460" width="10" style="95" customWidth="1"/>
    <col min="8461" max="8462" width="4.81640625" style="95" customWidth="1"/>
    <col min="8463" max="8704" width="8.81640625" style="95"/>
    <col min="8705" max="8706" width="4.81640625" style="95" customWidth="1"/>
    <col min="8707" max="8716" width="10" style="95" customWidth="1"/>
    <col min="8717" max="8718" width="4.81640625" style="95" customWidth="1"/>
    <col min="8719" max="8960" width="8.81640625" style="95"/>
    <col min="8961" max="8962" width="4.81640625" style="95" customWidth="1"/>
    <col min="8963" max="8972" width="10" style="95" customWidth="1"/>
    <col min="8973" max="8974" width="4.81640625" style="95" customWidth="1"/>
    <col min="8975" max="9216" width="8.81640625" style="95"/>
    <col min="9217" max="9218" width="4.81640625" style="95" customWidth="1"/>
    <col min="9219" max="9228" width="10" style="95" customWidth="1"/>
    <col min="9229" max="9230" width="4.81640625" style="95" customWidth="1"/>
    <col min="9231" max="9472" width="8.81640625" style="95"/>
    <col min="9473" max="9474" width="4.81640625" style="95" customWidth="1"/>
    <col min="9475" max="9484" width="10" style="95" customWidth="1"/>
    <col min="9485" max="9486" width="4.81640625" style="95" customWidth="1"/>
    <col min="9487" max="9728" width="8.81640625" style="95"/>
    <col min="9729" max="9730" width="4.81640625" style="95" customWidth="1"/>
    <col min="9731" max="9740" width="10" style="95" customWidth="1"/>
    <col min="9741" max="9742" width="4.81640625" style="95" customWidth="1"/>
    <col min="9743" max="9984" width="8.81640625" style="95"/>
    <col min="9985" max="9986" width="4.81640625" style="95" customWidth="1"/>
    <col min="9987" max="9996" width="10" style="95" customWidth="1"/>
    <col min="9997" max="9998" width="4.81640625" style="95" customWidth="1"/>
    <col min="9999" max="10240" width="8.81640625" style="95"/>
    <col min="10241" max="10242" width="4.81640625" style="95" customWidth="1"/>
    <col min="10243" max="10252" width="10" style="95" customWidth="1"/>
    <col min="10253" max="10254" width="4.81640625" style="95" customWidth="1"/>
    <col min="10255" max="10496" width="8.81640625" style="95"/>
    <col min="10497" max="10498" width="4.81640625" style="95" customWidth="1"/>
    <col min="10499" max="10508" width="10" style="95" customWidth="1"/>
    <col min="10509" max="10510" width="4.81640625" style="95" customWidth="1"/>
    <col min="10511" max="10752" width="8.81640625" style="95"/>
    <col min="10753" max="10754" width="4.81640625" style="95" customWidth="1"/>
    <col min="10755" max="10764" width="10" style="95" customWidth="1"/>
    <col min="10765" max="10766" width="4.81640625" style="95" customWidth="1"/>
    <col min="10767" max="11008" width="8.81640625" style="95"/>
    <col min="11009" max="11010" width="4.81640625" style="95" customWidth="1"/>
    <col min="11011" max="11020" width="10" style="95" customWidth="1"/>
    <col min="11021" max="11022" width="4.81640625" style="95" customWidth="1"/>
    <col min="11023" max="11264" width="8.81640625" style="95"/>
    <col min="11265" max="11266" width="4.81640625" style="95" customWidth="1"/>
    <col min="11267" max="11276" width="10" style="95" customWidth="1"/>
    <col min="11277" max="11278" width="4.81640625" style="95" customWidth="1"/>
    <col min="11279" max="11520" width="8.81640625" style="95"/>
    <col min="11521" max="11522" width="4.81640625" style="95" customWidth="1"/>
    <col min="11523" max="11532" width="10" style="95" customWidth="1"/>
    <col min="11533" max="11534" width="4.81640625" style="95" customWidth="1"/>
    <col min="11535" max="11776" width="8.81640625" style="95"/>
    <col min="11777" max="11778" width="4.81640625" style="95" customWidth="1"/>
    <col min="11779" max="11788" width="10" style="95" customWidth="1"/>
    <col min="11789" max="11790" width="4.81640625" style="95" customWidth="1"/>
    <col min="11791" max="12032" width="8.81640625" style="95"/>
    <col min="12033" max="12034" width="4.81640625" style="95" customWidth="1"/>
    <col min="12035" max="12044" width="10" style="95" customWidth="1"/>
    <col min="12045" max="12046" width="4.81640625" style="95" customWidth="1"/>
    <col min="12047" max="12288" width="8.81640625" style="95"/>
    <col min="12289" max="12290" width="4.81640625" style="95" customWidth="1"/>
    <col min="12291" max="12300" width="10" style="95" customWidth="1"/>
    <col min="12301" max="12302" width="4.81640625" style="95" customWidth="1"/>
    <col min="12303" max="12544" width="8.81640625" style="95"/>
    <col min="12545" max="12546" width="4.81640625" style="95" customWidth="1"/>
    <col min="12547" max="12556" width="10" style="95" customWidth="1"/>
    <col min="12557" max="12558" width="4.81640625" style="95" customWidth="1"/>
    <col min="12559" max="12800" width="8.81640625" style="95"/>
    <col min="12801" max="12802" width="4.81640625" style="95" customWidth="1"/>
    <col min="12803" max="12812" width="10" style="95" customWidth="1"/>
    <col min="12813" max="12814" width="4.81640625" style="95" customWidth="1"/>
    <col min="12815" max="13056" width="8.81640625" style="95"/>
    <col min="13057" max="13058" width="4.81640625" style="95" customWidth="1"/>
    <col min="13059" max="13068" width="10" style="95" customWidth="1"/>
    <col min="13069" max="13070" width="4.81640625" style="95" customWidth="1"/>
    <col min="13071" max="13312" width="8.81640625" style="95"/>
    <col min="13313" max="13314" width="4.81640625" style="95" customWidth="1"/>
    <col min="13315" max="13324" width="10" style="95" customWidth="1"/>
    <col min="13325" max="13326" width="4.81640625" style="95" customWidth="1"/>
    <col min="13327" max="13568" width="8.81640625" style="95"/>
    <col min="13569" max="13570" width="4.81640625" style="95" customWidth="1"/>
    <col min="13571" max="13580" width="10" style="95" customWidth="1"/>
    <col min="13581" max="13582" width="4.81640625" style="95" customWidth="1"/>
    <col min="13583" max="13824" width="8.81640625" style="95"/>
    <col min="13825" max="13826" width="4.81640625" style="95" customWidth="1"/>
    <col min="13827" max="13836" width="10" style="95" customWidth="1"/>
    <col min="13837" max="13838" width="4.81640625" style="95" customWidth="1"/>
    <col min="13839" max="14080" width="8.81640625" style="95"/>
    <col min="14081" max="14082" width="4.81640625" style="95" customWidth="1"/>
    <col min="14083" max="14092" width="10" style="95" customWidth="1"/>
    <col min="14093" max="14094" width="4.81640625" style="95" customWidth="1"/>
    <col min="14095" max="14336" width="8.81640625" style="95"/>
    <col min="14337" max="14338" width="4.81640625" style="95" customWidth="1"/>
    <col min="14339" max="14348" width="10" style="95" customWidth="1"/>
    <col min="14349" max="14350" width="4.81640625" style="95" customWidth="1"/>
    <col min="14351" max="14592" width="8.81640625" style="95"/>
    <col min="14593" max="14594" width="4.81640625" style="95" customWidth="1"/>
    <col min="14595" max="14604" width="10" style="95" customWidth="1"/>
    <col min="14605" max="14606" width="4.81640625" style="95" customWidth="1"/>
    <col min="14607" max="14848" width="8.81640625" style="95"/>
    <col min="14849" max="14850" width="4.81640625" style="95" customWidth="1"/>
    <col min="14851" max="14860" width="10" style="95" customWidth="1"/>
    <col min="14861" max="14862" width="4.81640625" style="95" customWidth="1"/>
    <col min="14863" max="15104" width="8.81640625" style="95"/>
    <col min="15105" max="15106" width="4.81640625" style="95" customWidth="1"/>
    <col min="15107" max="15116" width="10" style="95" customWidth="1"/>
    <col min="15117" max="15118" width="4.81640625" style="95" customWidth="1"/>
    <col min="15119" max="15360" width="8.81640625" style="95"/>
    <col min="15361" max="15362" width="4.81640625" style="95" customWidth="1"/>
    <col min="15363" max="15372" width="10" style="95" customWidth="1"/>
    <col min="15373" max="15374" width="4.81640625" style="95" customWidth="1"/>
    <col min="15375" max="15616" width="8.81640625" style="95"/>
    <col min="15617" max="15618" width="4.81640625" style="95" customWidth="1"/>
    <col min="15619" max="15628" width="10" style="95" customWidth="1"/>
    <col min="15629" max="15630" width="4.81640625" style="95" customWidth="1"/>
    <col min="15631" max="15872" width="8.81640625" style="95"/>
    <col min="15873" max="15874" width="4.81640625" style="95" customWidth="1"/>
    <col min="15875" max="15884" width="10" style="95" customWidth="1"/>
    <col min="15885" max="15886" width="4.81640625" style="95" customWidth="1"/>
    <col min="15887" max="16128" width="8.81640625" style="95"/>
    <col min="16129" max="16130" width="4.81640625" style="95" customWidth="1"/>
    <col min="16131" max="16140" width="10" style="95" customWidth="1"/>
    <col min="16141" max="16142" width="4.81640625" style="95" customWidth="1"/>
    <col min="16143" max="16384" width="8.81640625" style="95"/>
  </cols>
  <sheetData>
    <row r="1" spans="1:14" ht="29.15" customHeight="1" thickTop="1" thickBot="1">
      <c r="A1" s="91"/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4"/>
    </row>
    <row r="2" spans="1:14" ht="144" customHeight="1" thickTop="1">
      <c r="A2" s="96"/>
      <c r="B2" s="97"/>
      <c r="C2" s="371" t="s">
        <v>572</v>
      </c>
      <c r="D2" s="371"/>
      <c r="E2" s="371"/>
      <c r="F2" s="371"/>
      <c r="G2" s="371"/>
      <c r="H2" s="371"/>
      <c r="I2" s="371"/>
      <c r="J2" s="371"/>
      <c r="K2" s="371"/>
      <c r="L2" s="371"/>
      <c r="M2" s="100"/>
      <c r="N2" s="101"/>
    </row>
    <row r="3" spans="1:14" ht="15" customHeight="1">
      <c r="A3" s="102"/>
      <c r="B3" s="103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104"/>
      <c r="N3" s="101"/>
    </row>
    <row r="4" spans="1:14" ht="15" customHeight="1">
      <c r="A4" s="102"/>
      <c r="B4" s="103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104"/>
      <c r="N4" s="101"/>
    </row>
    <row r="5" spans="1:14" ht="15" customHeight="1">
      <c r="A5" s="102"/>
      <c r="B5" s="103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104"/>
      <c r="N5" s="101"/>
    </row>
    <row r="6" spans="1:14" ht="14.15" customHeight="1">
      <c r="A6" s="102"/>
      <c r="B6" s="103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4"/>
      <c r="N6" s="101"/>
    </row>
    <row r="7" spans="1:14" ht="18" customHeight="1">
      <c r="A7" s="102"/>
      <c r="B7" s="103"/>
      <c r="C7" s="105"/>
      <c r="D7" s="105"/>
      <c r="E7" s="105"/>
      <c r="F7" s="105"/>
      <c r="G7" s="337" t="s">
        <v>167</v>
      </c>
      <c r="H7" s="338"/>
      <c r="I7" s="105"/>
      <c r="J7" s="105"/>
      <c r="K7" s="105"/>
      <c r="L7" s="105"/>
      <c r="M7" s="104"/>
      <c r="N7" s="101"/>
    </row>
    <row r="8" spans="1:14" ht="14.15" customHeight="1">
      <c r="A8" s="102"/>
      <c r="B8" s="103"/>
      <c r="C8" s="105"/>
      <c r="D8" s="105"/>
      <c r="E8" s="105"/>
      <c r="F8" s="105"/>
      <c r="G8" s="332" t="s">
        <v>533</v>
      </c>
      <c r="H8" s="333"/>
      <c r="I8" s="105"/>
      <c r="J8" s="105"/>
      <c r="K8" s="105"/>
      <c r="L8" s="105"/>
      <c r="M8" s="104"/>
      <c r="N8" s="101"/>
    </row>
    <row r="9" spans="1:14" ht="14.15" customHeight="1">
      <c r="A9" s="102"/>
      <c r="B9" s="103"/>
      <c r="C9" s="105"/>
      <c r="D9" s="105"/>
      <c r="E9" s="105"/>
      <c r="F9" s="105"/>
      <c r="G9" s="332" t="s">
        <v>534</v>
      </c>
      <c r="H9" s="333"/>
      <c r="I9" s="105"/>
      <c r="J9" s="105"/>
      <c r="K9" s="105"/>
      <c r="L9" s="105"/>
      <c r="M9" s="104"/>
      <c r="N9" s="101"/>
    </row>
    <row r="10" spans="1:14" ht="14.15" customHeight="1">
      <c r="A10" s="102"/>
      <c r="B10" s="103"/>
      <c r="C10" s="105"/>
      <c r="D10" s="105"/>
      <c r="E10" s="105"/>
      <c r="F10" s="105"/>
      <c r="G10" s="332" t="s">
        <v>535</v>
      </c>
      <c r="H10" s="333"/>
      <c r="I10" s="105"/>
      <c r="J10" s="105"/>
      <c r="K10" s="105"/>
      <c r="L10" s="105"/>
      <c r="M10" s="104"/>
      <c r="N10" s="101"/>
    </row>
    <row r="11" spans="1:14" ht="14.15" customHeight="1">
      <c r="A11" s="102"/>
      <c r="B11" s="103"/>
      <c r="C11" s="105"/>
      <c r="D11" s="105"/>
      <c r="E11" s="105"/>
      <c r="F11" s="105"/>
      <c r="G11" s="332" t="s">
        <v>536</v>
      </c>
      <c r="H11" s="333"/>
      <c r="I11" s="105"/>
      <c r="J11" s="105"/>
      <c r="K11" s="105"/>
      <c r="L11" s="105"/>
      <c r="M11" s="104"/>
      <c r="N11" s="101"/>
    </row>
    <row r="12" spans="1:14" ht="14.15" customHeight="1">
      <c r="A12" s="102"/>
      <c r="B12" s="103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4"/>
      <c r="N12" s="101"/>
    </row>
    <row r="13" spans="1:14" ht="14.15" customHeight="1">
      <c r="A13" s="102"/>
      <c r="B13" s="103"/>
      <c r="C13" s="167" t="s">
        <v>295</v>
      </c>
      <c r="D13" s="107" t="s">
        <v>296</v>
      </c>
      <c r="E13" s="167" t="s">
        <v>297</v>
      </c>
      <c r="F13" s="167" t="s">
        <v>168</v>
      </c>
      <c r="G13" s="339" t="s">
        <v>299</v>
      </c>
      <c r="H13" s="339"/>
      <c r="I13" s="339" t="s">
        <v>300</v>
      </c>
      <c r="J13" s="339"/>
      <c r="K13" s="167" t="s">
        <v>168</v>
      </c>
      <c r="L13" s="167" t="s">
        <v>301</v>
      </c>
      <c r="M13" s="104"/>
      <c r="N13" s="101"/>
    </row>
    <row r="14" spans="1:14" ht="14.15" customHeight="1">
      <c r="A14" s="102"/>
      <c r="B14" s="103"/>
      <c r="C14" s="143">
        <v>42195</v>
      </c>
      <c r="D14" s="144">
        <v>0.77083333333333337</v>
      </c>
      <c r="E14" s="145">
        <v>9</v>
      </c>
      <c r="F14" s="145">
        <v>0</v>
      </c>
      <c r="G14" s="323" t="str">
        <f>G8</f>
        <v>Cascade FC B05 White</v>
      </c>
      <c r="H14" s="323"/>
      <c r="I14" s="323" t="str">
        <f>G9</f>
        <v>Colibri Nortac BU10</v>
      </c>
      <c r="J14" s="323"/>
      <c r="K14" s="109">
        <v>10</v>
      </c>
      <c r="L14" s="109" t="s">
        <v>302</v>
      </c>
      <c r="M14" s="104"/>
      <c r="N14" s="101"/>
    </row>
    <row r="15" spans="1:14" ht="14.15" customHeight="1">
      <c r="A15" s="102"/>
      <c r="B15" s="103"/>
      <c r="C15" s="143">
        <v>42195</v>
      </c>
      <c r="D15" s="144">
        <v>0.77083333333333337</v>
      </c>
      <c r="E15" s="145">
        <v>10</v>
      </c>
      <c r="F15" s="145">
        <v>0</v>
      </c>
      <c r="G15" s="323" t="str">
        <f>G10</f>
        <v>FWFC B05 White</v>
      </c>
      <c r="H15" s="323"/>
      <c r="I15" s="323" t="str">
        <f>G11</f>
        <v>NW Nationals B05 Red</v>
      </c>
      <c r="J15" s="323"/>
      <c r="K15" s="109">
        <v>5</v>
      </c>
      <c r="L15" s="109" t="s">
        <v>302</v>
      </c>
      <c r="M15" s="104"/>
      <c r="N15" s="101"/>
    </row>
    <row r="16" spans="1:14" ht="7" customHeight="1">
      <c r="A16" s="102"/>
      <c r="B16" s="103"/>
      <c r="C16" s="146"/>
      <c r="D16" s="147"/>
      <c r="E16" s="148"/>
      <c r="F16" s="148"/>
      <c r="G16" s="110"/>
      <c r="H16" s="110"/>
      <c r="I16" s="110"/>
      <c r="J16" s="110"/>
      <c r="K16" s="111"/>
      <c r="L16" s="111"/>
      <c r="M16" s="104"/>
      <c r="N16" s="101"/>
    </row>
    <row r="17" spans="1:14" ht="14.15" customHeight="1">
      <c r="A17" s="102"/>
      <c r="B17" s="103"/>
      <c r="C17" s="143">
        <v>42196</v>
      </c>
      <c r="D17" s="144">
        <v>0.53472222222222221</v>
      </c>
      <c r="E17" s="145">
        <v>10</v>
      </c>
      <c r="F17" s="145">
        <v>0</v>
      </c>
      <c r="G17" s="323" t="str">
        <f>G8</f>
        <v>Cascade FC B05 White</v>
      </c>
      <c r="H17" s="323"/>
      <c r="I17" s="323" t="str">
        <f>G10</f>
        <v>FWFC B05 White</v>
      </c>
      <c r="J17" s="323"/>
      <c r="K17" s="109">
        <v>2</v>
      </c>
      <c r="L17" s="109" t="s">
        <v>302</v>
      </c>
      <c r="M17" s="104"/>
      <c r="N17" s="101"/>
    </row>
    <row r="18" spans="1:14" ht="14.15" customHeight="1">
      <c r="A18" s="102"/>
      <c r="B18" s="103"/>
      <c r="C18" s="143">
        <v>42196</v>
      </c>
      <c r="D18" s="144">
        <v>0.57986111111111105</v>
      </c>
      <c r="E18" s="145">
        <v>10</v>
      </c>
      <c r="F18" s="145">
        <v>1</v>
      </c>
      <c r="G18" s="323" t="str">
        <f>G9</f>
        <v>Colibri Nortac BU10</v>
      </c>
      <c r="H18" s="323"/>
      <c r="I18" s="323" t="str">
        <f>G11</f>
        <v>NW Nationals B05 Red</v>
      </c>
      <c r="J18" s="323"/>
      <c r="K18" s="109">
        <v>3</v>
      </c>
      <c r="L18" s="109" t="s">
        <v>302</v>
      </c>
      <c r="M18" s="104"/>
      <c r="N18" s="101"/>
    </row>
    <row r="19" spans="1:14" ht="7" customHeight="1">
      <c r="A19" s="102"/>
      <c r="B19" s="103"/>
      <c r="C19" s="146"/>
      <c r="D19" s="147"/>
      <c r="E19" s="148"/>
      <c r="F19" s="148"/>
      <c r="G19" s="110"/>
      <c r="H19" s="110"/>
      <c r="I19" s="110"/>
      <c r="J19" s="110"/>
      <c r="K19" s="111"/>
      <c r="L19" s="111"/>
      <c r="M19" s="104"/>
      <c r="N19" s="101"/>
    </row>
    <row r="20" spans="1:14" ht="14.15" customHeight="1">
      <c r="A20" s="102"/>
      <c r="B20" s="103"/>
      <c r="C20" s="143">
        <v>42197</v>
      </c>
      <c r="D20" s="144">
        <v>0.39930555555555558</v>
      </c>
      <c r="E20" s="145">
        <v>9</v>
      </c>
      <c r="F20" s="145">
        <v>7</v>
      </c>
      <c r="G20" s="323" t="str">
        <f>G11</f>
        <v>NW Nationals B05 Red</v>
      </c>
      <c r="H20" s="323"/>
      <c r="I20" s="323" t="str">
        <f>G8</f>
        <v>Cascade FC B05 White</v>
      </c>
      <c r="J20" s="323"/>
      <c r="K20" s="109">
        <v>0</v>
      </c>
      <c r="L20" s="109" t="s">
        <v>302</v>
      </c>
      <c r="M20" s="104"/>
      <c r="N20" s="101"/>
    </row>
    <row r="21" spans="1:14" ht="14.15" customHeight="1">
      <c r="A21" s="102"/>
      <c r="B21" s="103"/>
      <c r="C21" s="143">
        <v>42197</v>
      </c>
      <c r="D21" s="144">
        <v>0.39930555555555558</v>
      </c>
      <c r="E21" s="145">
        <v>10</v>
      </c>
      <c r="F21" s="145">
        <v>2</v>
      </c>
      <c r="G21" s="323" t="str">
        <f>G9</f>
        <v>Colibri Nortac BU10</v>
      </c>
      <c r="H21" s="323"/>
      <c r="I21" s="323" t="str">
        <f>G10</f>
        <v>FWFC B05 White</v>
      </c>
      <c r="J21" s="323"/>
      <c r="K21" s="109">
        <v>1</v>
      </c>
      <c r="L21" s="109" t="s">
        <v>302</v>
      </c>
      <c r="M21" s="104"/>
      <c r="N21" s="101"/>
    </row>
    <row r="22" spans="1:14" ht="7" customHeight="1">
      <c r="A22" s="102"/>
      <c r="B22" s="103"/>
      <c r="C22" s="146"/>
      <c r="D22" s="147"/>
      <c r="E22" s="148"/>
      <c r="F22" s="148"/>
      <c r="G22" s="110"/>
      <c r="H22" s="110"/>
      <c r="I22" s="110"/>
      <c r="J22" s="110"/>
      <c r="K22" s="111"/>
      <c r="L22" s="111"/>
      <c r="M22" s="104"/>
      <c r="N22" s="101"/>
    </row>
    <row r="23" spans="1:14" ht="14.15" customHeight="1">
      <c r="A23" s="102"/>
      <c r="B23" s="103"/>
      <c r="C23" s="143">
        <v>42197</v>
      </c>
      <c r="D23" s="144">
        <v>0.61458333333333337</v>
      </c>
      <c r="E23" s="145">
        <v>10</v>
      </c>
      <c r="F23" s="145"/>
      <c r="G23" s="328" t="s">
        <v>184</v>
      </c>
      <c r="H23" s="328"/>
      <c r="I23" s="328" t="s">
        <v>185</v>
      </c>
      <c r="J23" s="328"/>
      <c r="K23" s="112"/>
      <c r="L23" s="109" t="s">
        <v>314</v>
      </c>
      <c r="M23" s="104"/>
      <c r="N23" s="101"/>
    </row>
    <row r="24" spans="1:14" ht="14.15" customHeight="1">
      <c r="A24" s="102"/>
      <c r="B24" s="10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4"/>
      <c r="N24" s="101"/>
    </row>
    <row r="25" spans="1:14" ht="14.15" customHeight="1">
      <c r="A25" s="102"/>
      <c r="B25" s="103"/>
      <c r="C25" s="105"/>
      <c r="D25" s="329" t="s">
        <v>186</v>
      </c>
      <c r="E25" s="331"/>
      <c r="F25" s="168" t="s">
        <v>316</v>
      </c>
      <c r="G25" s="114" t="s">
        <v>170</v>
      </c>
      <c r="H25" s="114" t="s">
        <v>188</v>
      </c>
      <c r="I25" s="115" t="s">
        <v>319</v>
      </c>
      <c r="J25" s="114" t="s">
        <v>320</v>
      </c>
      <c r="K25" s="115" t="s">
        <v>321</v>
      </c>
      <c r="L25" s="105"/>
      <c r="M25" s="104"/>
      <c r="N25" s="101"/>
    </row>
    <row r="26" spans="1:14" ht="14.15" customHeight="1">
      <c r="A26" s="102"/>
      <c r="B26" s="103"/>
      <c r="C26" s="105"/>
      <c r="D26" s="353" t="str">
        <f>G8</f>
        <v>Cascade FC B05 White</v>
      </c>
      <c r="E26" s="354"/>
      <c r="F26" s="211">
        <v>0</v>
      </c>
      <c r="G26" s="211">
        <v>0</v>
      </c>
      <c r="H26" s="211">
        <v>0</v>
      </c>
      <c r="I26" s="211"/>
      <c r="J26" s="211"/>
      <c r="K26" s="211">
        <v>0</v>
      </c>
      <c r="L26" s="105"/>
      <c r="M26" s="104"/>
      <c r="N26" s="101"/>
    </row>
    <row r="27" spans="1:14" ht="14.15" customHeight="1">
      <c r="A27" s="102"/>
      <c r="B27" s="103"/>
      <c r="C27" s="105"/>
      <c r="D27" s="353" t="str">
        <f>G9</f>
        <v>Colibri Nortac BU10</v>
      </c>
      <c r="E27" s="354"/>
      <c r="F27" s="211">
        <v>10</v>
      </c>
      <c r="G27" s="211">
        <v>1</v>
      </c>
      <c r="H27" s="211">
        <v>9</v>
      </c>
      <c r="I27" s="211"/>
      <c r="J27" s="211"/>
      <c r="K27" s="211">
        <v>19</v>
      </c>
      <c r="L27" s="105"/>
      <c r="M27" s="104"/>
      <c r="N27" s="101"/>
    </row>
    <row r="28" spans="1:14" ht="14.15" customHeight="1">
      <c r="A28" s="102"/>
      <c r="B28" s="103"/>
      <c r="C28" s="105"/>
      <c r="D28" s="353" t="str">
        <f>G10</f>
        <v>FWFC B05 White</v>
      </c>
      <c r="E28" s="354"/>
      <c r="F28" s="211">
        <v>0</v>
      </c>
      <c r="G28" s="211">
        <v>9</v>
      </c>
      <c r="H28" s="211">
        <v>1</v>
      </c>
      <c r="I28" s="211"/>
      <c r="J28" s="211"/>
      <c r="K28" s="211">
        <v>10</v>
      </c>
      <c r="L28" s="105"/>
      <c r="M28" s="104"/>
      <c r="N28" s="101"/>
    </row>
    <row r="29" spans="1:14" ht="14.15" customHeight="1">
      <c r="A29" s="102"/>
      <c r="B29" s="103"/>
      <c r="C29" s="105"/>
      <c r="D29" s="353" t="str">
        <f>G11</f>
        <v>NW Nationals B05 Red</v>
      </c>
      <c r="E29" s="354"/>
      <c r="F29" s="211">
        <v>10</v>
      </c>
      <c r="G29" s="211">
        <v>9</v>
      </c>
      <c r="H29" s="211">
        <v>10</v>
      </c>
      <c r="I29" s="211"/>
      <c r="J29" s="211"/>
      <c r="K29" s="211">
        <v>29</v>
      </c>
      <c r="L29" s="105"/>
      <c r="M29" s="104"/>
      <c r="N29" s="101"/>
    </row>
    <row r="30" spans="1:14" ht="14.15" customHeight="1">
      <c r="A30" s="102"/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04"/>
      <c r="N30" s="101"/>
    </row>
    <row r="31" spans="1:14" ht="14.15" customHeight="1">
      <c r="A31" s="102"/>
      <c r="B31" s="117"/>
      <c r="C31" s="119"/>
      <c r="D31" s="120" t="s">
        <v>314</v>
      </c>
      <c r="E31" s="118"/>
      <c r="F31" s="118"/>
      <c r="G31" s="118"/>
      <c r="H31" s="118"/>
      <c r="I31" s="118"/>
      <c r="J31" s="118"/>
      <c r="K31" s="118"/>
      <c r="L31" s="118"/>
      <c r="M31" s="104"/>
      <c r="N31" s="101"/>
    </row>
    <row r="32" spans="1:14" ht="14.15" customHeight="1">
      <c r="A32" s="102"/>
      <c r="B32" s="117"/>
      <c r="C32" s="119"/>
      <c r="D32" s="121"/>
      <c r="E32" s="372" t="s">
        <v>620</v>
      </c>
      <c r="F32" s="372"/>
      <c r="G32" s="372"/>
      <c r="H32" s="372"/>
      <c r="I32" s="372"/>
      <c r="J32" s="372"/>
      <c r="K32" s="372"/>
      <c r="L32" s="118"/>
      <c r="M32" s="104"/>
      <c r="N32" s="101"/>
    </row>
    <row r="33" spans="1:14" ht="13">
      <c r="A33" s="102"/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04"/>
      <c r="N33" s="101"/>
    </row>
    <row r="34" spans="1:14" ht="13">
      <c r="A34" s="102"/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04"/>
      <c r="N34" s="101"/>
    </row>
    <row r="35" spans="1:14" ht="13">
      <c r="A35" s="102"/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04"/>
      <c r="N35" s="101"/>
    </row>
    <row r="36" spans="1:14" ht="13">
      <c r="A36" s="102"/>
      <c r="B36" s="103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4"/>
      <c r="N36" s="101"/>
    </row>
    <row r="37" spans="1:14" ht="13">
      <c r="A37" s="102"/>
      <c r="B37" s="103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4"/>
      <c r="N37" s="101"/>
    </row>
    <row r="38" spans="1:14" ht="13">
      <c r="A38" s="102"/>
      <c r="B38" s="103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4"/>
      <c r="N38" s="101"/>
    </row>
    <row r="39" spans="1:14" ht="13">
      <c r="A39" s="102"/>
      <c r="B39" s="103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4"/>
      <c r="N39" s="101"/>
    </row>
    <row r="40" spans="1:14" ht="13">
      <c r="A40" s="102"/>
      <c r="B40" s="103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4"/>
      <c r="N40" s="101"/>
    </row>
    <row r="41" spans="1:14" ht="13">
      <c r="A41" s="102"/>
      <c r="B41" s="103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4"/>
      <c r="N41" s="101"/>
    </row>
    <row r="42" spans="1:14" ht="13">
      <c r="A42" s="102"/>
      <c r="B42" s="103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4"/>
      <c r="N42" s="101"/>
    </row>
    <row r="43" spans="1:14" ht="13">
      <c r="A43" s="102"/>
      <c r="B43" s="103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4"/>
      <c r="N43" s="101"/>
    </row>
    <row r="44" spans="1:14" ht="13">
      <c r="A44" s="102"/>
      <c r="B44" s="103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4"/>
      <c r="N44" s="101"/>
    </row>
    <row r="45" spans="1:14" ht="13">
      <c r="A45" s="102"/>
      <c r="B45" s="103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4"/>
      <c r="N45" s="101"/>
    </row>
    <row r="46" spans="1:14" ht="13">
      <c r="A46" s="102"/>
      <c r="B46" s="103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04"/>
      <c r="N46" s="101"/>
    </row>
    <row r="47" spans="1:14" ht="13">
      <c r="A47" s="102"/>
      <c r="B47" s="103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04"/>
      <c r="N47" s="101"/>
    </row>
    <row r="48" spans="1:14" ht="13">
      <c r="A48" s="102"/>
      <c r="B48" s="103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04"/>
      <c r="N48" s="101"/>
    </row>
    <row r="49" spans="1:14" ht="13">
      <c r="A49" s="102"/>
      <c r="B49" s="103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04"/>
      <c r="N49" s="101"/>
    </row>
    <row r="50" spans="1:14" ht="13">
      <c r="A50" s="102"/>
      <c r="B50" s="103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04"/>
      <c r="N50" s="101"/>
    </row>
    <row r="51" spans="1:14" ht="13">
      <c r="A51" s="102"/>
      <c r="B51" s="103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04"/>
      <c r="N51" s="101"/>
    </row>
    <row r="52" spans="1:14" ht="13">
      <c r="A52" s="102"/>
      <c r="B52" s="103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04"/>
      <c r="N52" s="101"/>
    </row>
    <row r="53" spans="1:14" ht="13">
      <c r="A53" s="102"/>
      <c r="B53" s="103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04"/>
      <c r="N53" s="101"/>
    </row>
    <row r="54" spans="1:14" ht="13">
      <c r="A54" s="102"/>
      <c r="B54" s="103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04"/>
      <c r="N54" s="101"/>
    </row>
    <row r="55" spans="1:14" ht="13">
      <c r="A55" s="102"/>
      <c r="B55" s="103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04"/>
      <c r="N55" s="101"/>
    </row>
    <row r="56" spans="1:14" ht="13">
      <c r="A56" s="102"/>
      <c r="B56" s="103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04"/>
      <c r="N56" s="101"/>
    </row>
    <row r="57" spans="1:14" ht="13">
      <c r="A57" s="102"/>
      <c r="B57" s="103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04"/>
      <c r="N57" s="101"/>
    </row>
    <row r="58" spans="1:14" ht="13">
      <c r="A58" s="102"/>
      <c r="B58" s="103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04"/>
      <c r="N58" s="101"/>
    </row>
    <row r="59" spans="1:14" ht="13">
      <c r="A59" s="102"/>
      <c r="B59" s="103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04"/>
      <c r="N59" s="101"/>
    </row>
    <row r="60" spans="1:14" ht="13">
      <c r="A60" s="102"/>
      <c r="B60" s="103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04"/>
      <c r="N60" s="101"/>
    </row>
    <row r="61" spans="1:14" ht="13">
      <c r="A61" s="102"/>
      <c r="B61" s="103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04"/>
      <c r="N61" s="101"/>
    </row>
    <row r="62" spans="1:14" ht="13">
      <c r="A62" s="102"/>
      <c r="B62" s="103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04"/>
      <c r="N62" s="101"/>
    </row>
    <row r="63" spans="1:14" ht="13">
      <c r="A63" s="102"/>
      <c r="B63" s="10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04"/>
      <c r="N63" s="101"/>
    </row>
    <row r="64" spans="1:14" ht="13">
      <c r="A64" s="102"/>
      <c r="B64" s="10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04"/>
      <c r="N64" s="101"/>
    </row>
    <row r="65" spans="1:14" ht="13">
      <c r="A65" s="102"/>
      <c r="B65" s="103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04"/>
      <c r="N65" s="101"/>
    </row>
    <row r="66" spans="1:14" ht="13">
      <c r="A66" s="102"/>
      <c r="B66" s="103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04"/>
      <c r="N66" s="101"/>
    </row>
    <row r="67" spans="1:14" ht="13">
      <c r="A67" s="102"/>
      <c r="B67" s="103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04"/>
      <c r="N67" s="101"/>
    </row>
    <row r="68" spans="1:14" ht="13">
      <c r="A68" s="102"/>
      <c r="B68" s="103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04"/>
      <c r="N68" s="101"/>
    </row>
    <row r="69" spans="1:14" ht="13">
      <c r="A69" s="102"/>
      <c r="B69" s="103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04"/>
      <c r="N69" s="101"/>
    </row>
    <row r="70" spans="1:14" ht="13">
      <c r="A70" s="102"/>
      <c r="B70" s="103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04"/>
      <c r="N70" s="101"/>
    </row>
    <row r="71" spans="1:14" ht="13">
      <c r="A71" s="102"/>
      <c r="B71" s="103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04"/>
      <c r="N71" s="101"/>
    </row>
    <row r="72" spans="1:14" ht="13">
      <c r="A72" s="102"/>
      <c r="B72" s="103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04"/>
      <c r="N72" s="101"/>
    </row>
    <row r="73" spans="1:14" ht="13.5" thickBot="1">
      <c r="A73" s="102"/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5"/>
      <c r="N73" s="101"/>
    </row>
    <row r="74" spans="1:14" ht="29.15" customHeight="1" thickTop="1" thickBot="1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8"/>
    </row>
    <row r="75" spans="1:14" ht="13" thickTop="1"/>
  </sheetData>
  <mergeCells count="29">
    <mergeCell ref="E32:K32"/>
    <mergeCell ref="G20:H20"/>
    <mergeCell ref="I20:J20"/>
    <mergeCell ref="G21:H21"/>
    <mergeCell ref="I21:J21"/>
    <mergeCell ref="G23:H23"/>
    <mergeCell ref="I23:J23"/>
    <mergeCell ref="D25:E25"/>
    <mergeCell ref="D26:E26"/>
    <mergeCell ref="D27:E27"/>
    <mergeCell ref="D28:E28"/>
    <mergeCell ref="D29:E29"/>
    <mergeCell ref="G15:H15"/>
    <mergeCell ref="I15:J15"/>
    <mergeCell ref="G17:H17"/>
    <mergeCell ref="I17:J17"/>
    <mergeCell ref="G18:H18"/>
    <mergeCell ref="I18:J18"/>
    <mergeCell ref="G10:H10"/>
    <mergeCell ref="G11:H11"/>
    <mergeCell ref="G13:H13"/>
    <mergeCell ref="I13:J13"/>
    <mergeCell ref="G14:H14"/>
    <mergeCell ref="I14:J14"/>
    <mergeCell ref="C2:L2"/>
    <mergeCell ref="G9:H9"/>
    <mergeCell ref="C3:L5"/>
    <mergeCell ref="G7:H7"/>
    <mergeCell ref="G8:H8"/>
  </mergeCells>
  <phoneticPr fontId="44" type="noConversion"/>
  <printOptions horizontalCentered="1" verticalCentered="1"/>
  <pageMargins left="0.5" right="0.5" top="0.5" bottom="0.5" header="0" footer="0"/>
  <pageSetup paperSize="3" scale="65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workbookViewId="0">
      <selection activeCell="E61" sqref="E61:K61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7" customHeight="1" thickTop="1">
      <c r="A2" s="36"/>
      <c r="B2" s="37"/>
      <c r="C2" s="371" t="s">
        <v>573</v>
      </c>
      <c r="D2" s="371"/>
      <c r="E2" s="371"/>
      <c r="F2" s="371"/>
      <c r="G2" s="371"/>
      <c r="H2" s="371"/>
      <c r="I2" s="371"/>
      <c r="J2" s="371"/>
      <c r="K2" s="371"/>
      <c r="L2" s="371"/>
      <c r="M2" s="4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s="50" customFormat="1" ht="18.75" customHeight="1">
      <c r="A7" s="36"/>
      <c r="B7" s="45"/>
      <c r="C7" s="373" t="s">
        <v>107</v>
      </c>
      <c r="D7" s="374"/>
      <c r="E7" s="46"/>
      <c r="F7" s="47"/>
      <c r="G7" s="373" t="s">
        <v>108</v>
      </c>
      <c r="H7" s="374"/>
      <c r="I7" s="48"/>
      <c r="J7" s="48"/>
      <c r="K7" s="373" t="s">
        <v>109</v>
      </c>
      <c r="L7" s="374"/>
      <c r="M7" s="49"/>
      <c r="N7" s="41"/>
    </row>
    <row r="8" spans="1:14" ht="14.15" customHeight="1">
      <c r="A8" s="36"/>
      <c r="B8" s="51"/>
      <c r="C8" s="345" t="s">
        <v>190</v>
      </c>
      <c r="D8" s="346"/>
      <c r="E8" s="52"/>
      <c r="F8" s="53"/>
      <c r="G8" s="345" t="s">
        <v>543</v>
      </c>
      <c r="H8" s="346"/>
      <c r="I8" s="54"/>
      <c r="J8" s="54"/>
      <c r="K8" s="345" t="s">
        <v>192</v>
      </c>
      <c r="L8" s="346"/>
      <c r="M8" s="43"/>
      <c r="N8" s="41"/>
    </row>
    <row r="9" spans="1:14" ht="14.15" customHeight="1">
      <c r="A9" s="36"/>
      <c r="B9" s="51"/>
      <c r="C9" s="345" t="s">
        <v>542</v>
      </c>
      <c r="D9" s="346"/>
      <c r="E9" s="52"/>
      <c r="F9" s="53"/>
      <c r="G9" s="345" t="s">
        <v>191</v>
      </c>
      <c r="H9" s="346"/>
      <c r="I9" s="54"/>
      <c r="J9" s="54"/>
      <c r="K9" s="345" t="s">
        <v>541</v>
      </c>
      <c r="L9" s="346"/>
      <c r="M9" s="43"/>
      <c r="N9" s="41"/>
    </row>
    <row r="10" spans="1:14" ht="14.15" customHeight="1">
      <c r="A10" s="36"/>
      <c r="B10" s="51"/>
      <c r="C10" s="345" t="s">
        <v>545</v>
      </c>
      <c r="D10" s="346"/>
      <c r="E10" s="52"/>
      <c r="F10" s="53"/>
      <c r="G10" s="345" t="s">
        <v>544</v>
      </c>
      <c r="H10" s="346"/>
      <c r="I10" s="54"/>
      <c r="J10" s="54"/>
      <c r="K10" s="345" t="s">
        <v>193</v>
      </c>
      <c r="L10" s="346"/>
      <c r="M10" s="43"/>
      <c r="N10" s="41"/>
    </row>
    <row r="11" spans="1:14" ht="14.15" customHeight="1">
      <c r="A11" s="36"/>
      <c r="B11" s="51"/>
      <c r="C11" s="54"/>
      <c r="D11" s="55"/>
      <c r="E11" s="54"/>
      <c r="F11" s="54"/>
      <c r="G11" s="54"/>
      <c r="H11" s="54"/>
      <c r="I11" s="54"/>
      <c r="J11" s="53"/>
      <c r="K11" s="345" t="s">
        <v>194</v>
      </c>
      <c r="L11" s="346"/>
      <c r="M11" s="43"/>
      <c r="N11" s="41"/>
    </row>
    <row r="12" spans="1:14" ht="14.15" customHeight="1">
      <c r="A12" s="36"/>
      <c r="B12" s="51"/>
      <c r="C12" s="56"/>
      <c r="D12" s="56"/>
      <c r="E12" s="56"/>
      <c r="F12" s="56"/>
      <c r="G12" s="56"/>
      <c r="H12" s="56"/>
      <c r="I12" s="56"/>
      <c r="J12" s="57"/>
      <c r="K12" s="56"/>
      <c r="L12" s="56"/>
      <c r="M12" s="43"/>
      <c r="N12" s="41"/>
    </row>
    <row r="13" spans="1:14" ht="14.15" customHeight="1">
      <c r="A13" s="36"/>
      <c r="B13" s="51"/>
      <c r="C13" s="256" t="s">
        <v>295</v>
      </c>
      <c r="D13" s="256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60"/>
      <c r="N13" s="41"/>
    </row>
    <row r="14" spans="1:14" ht="14.15" customHeight="1">
      <c r="A14" s="36"/>
      <c r="B14" s="51"/>
      <c r="C14" s="61">
        <v>42195</v>
      </c>
      <c r="D14" s="62">
        <v>0.40625</v>
      </c>
      <c r="E14" s="63">
        <v>9</v>
      </c>
      <c r="F14" s="63">
        <v>10</v>
      </c>
      <c r="G14" s="343" t="str">
        <f>K9</f>
        <v>Eastside FC B04 White B</v>
      </c>
      <c r="H14" s="344"/>
      <c r="I14" s="343" t="str">
        <f>K11</f>
        <v>SU West B04 White</v>
      </c>
      <c r="J14" s="343"/>
      <c r="K14" s="64">
        <v>0</v>
      </c>
      <c r="L14" s="64" t="s">
        <v>306</v>
      </c>
      <c r="M14" s="65"/>
      <c r="N14" s="41"/>
    </row>
    <row r="15" spans="1:14" ht="14.15" customHeight="1">
      <c r="A15" s="36"/>
      <c r="B15" s="51"/>
      <c r="C15" s="61">
        <v>42195</v>
      </c>
      <c r="D15" s="62">
        <v>0.45833333333333331</v>
      </c>
      <c r="E15" s="63">
        <v>9</v>
      </c>
      <c r="F15" s="63">
        <v>1</v>
      </c>
      <c r="G15" s="343" t="str">
        <f>C8</f>
        <v>Crossfire Sel Erbstoeszer</v>
      </c>
      <c r="H15" s="344"/>
      <c r="I15" s="343" t="str">
        <f>C9</f>
        <v>FC Edmonds Force</v>
      </c>
      <c r="J15" s="343"/>
      <c r="K15" s="64">
        <v>2</v>
      </c>
      <c r="L15" s="64" t="s">
        <v>302</v>
      </c>
      <c r="M15" s="65"/>
      <c r="N15" s="41"/>
    </row>
    <row r="16" spans="1:14" ht="14.15" customHeight="1">
      <c r="A16" s="36"/>
      <c r="B16" s="51"/>
      <c r="C16" s="61">
        <v>42195</v>
      </c>
      <c r="D16" s="62">
        <v>0.51041666666666663</v>
      </c>
      <c r="E16" s="63">
        <v>9</v>
      </c>
      <c r="F16" s="63">
        <v>6</v>
      </c>
      <c r="G16" s="343" t="str">
        <f>G9</f>
        <v>SU B04 Shoreline Blue</v>
      </c>
      <c r="H16" s="344"/>
      <c r="I16" s="343" t="str">
        <f>G10</f>
        <v>FWFC B04 White</v>
      </c>
      <c r="J16" s="343"/>
      <c r="K16" s="64">
        <v>0</v>
      </c>
      <c r="L16" s="64" t="s">
        <v>304</v>
      </c>
      <c r="M16" s="65"/>
      <c r="N16" s="41"/>
    </row>
    <row r="17" spans="1:14" ht="14.15" customHeight="1">
      <c r="A17" s="36"/>
      <c r="B17" s="51"/>
      <c r="C17" s="61">
        <v>42195</v>
      </c>
      <c r="D17" s="62">
        <v>0.66666666666666663</v>
      </c>
      <c r="E17" s="63">
        <v>9</v>
      </c>
      <c r="F17" s="63">
        <v>3</v>
      </c>
      <c r="G17" s="343" t="str">
        <f>C10</f>
        <v>NW Nationals B04 RED</v>
      </c>
      <c r="H17" s="344"/>
      <c r="I17" s="343" t="str">
        <f>G8</f>
        <v>FC Salmon Creek B'04 White</v>
      </c>
      <c r="J17" s="343"/>
      <c r="K17" s="64">
        <v>2</v>
      </c>
      <c r="L17" s="64" t="s">
        <v>303</v>
      </c>
      <c r="M17" s="65"/>
      <c r="N17" s="41"/>
    </row>
    <row r="18" spans="1:14" ht="6.75" customHeight="1">
      <c r="A18" s="36"/>
      <c r="B18" s="51"/>
      <c r="C18" s="66"/>
      <c r="D18" s="67"/>
      <c r="E18" s="68"/>
      <c r="F18" s="68"/>
      <c r="G18" s="69"/>
      <c r="H18" s="70"/>
      <c r="I18" s="69"/>
      <c r="J18" s="69"/>
      <c r="K18" s="71"/>
      <c r="L18" s="71"/>
      <c r="M18" s="65"/>
      <c r="N18" s="41"/>
    </row>
    <row r="19" spans="1:14" ht="14.15" customHeight="1">
      <c r="A19" s="36"/>
      <c r="B19" s="51"/>
      <c r="C19" s="61">
        <v>42196</v>
      </c>
      <c r="D19" s="62">
        <v>0.35416666666666669</v>
      </c>
      <c r="E19" s="63">
        <v>9</v>
      </c>
      <c r="F19" s="63">
        <v>1</v>
      </c>
      <c r="G19" s="343" t="str">
        <f>C9</f>
        <v>FC Edmonds Force</v>
      </c>
      <c r="H19" s="344"/>
      <c r="I19" s="343" t="str">
        <f>C10</f>
        <v>NW Nationals B04 RED</v>
      </c>
      <c r="J19" s="343"/>
      <c r="K19" s="64">
        <v>2</v>
      </c>
      <c r="L19" s="64" t="s">
        <v>302</v>
      </c>
      <c r="M19" s="65"/>
      <c r="N19" s="41"/>
    </row>
    <row r="20" spans="1:14" ht="14.15" customHeight="1">
      <c r="A20" s="36"/>
      <c r="B20" s="51"/>
      <c r="C20" s="61">
        <v>42196</v>
      </c>
      <c r="D20" s="62">
        <v>0.35416666666666669</v>
      </c>
      <c r="E20" s="63">
        <v>10</v>
      </c>
      <c r="F20" s="63">
        <v>1</v>
      </c>
      <c r="G20" s="343" t="str">
        <f>G9</f>
        <v>SU B04 Shoreline Blue</v>
      </c>
      <c r="H20" s="344"/>
      <c r="I20" s="343" t="str">
        <f>C8</f>
        <v>Crossfire Sel Erbstoeszer</v>
      </c>
      <c r="J20" s="343"/>
      <c r="K20" s="64">
        <v>2</v>
      </c>
      <c r="L20" s="64" t="s">
        <v>303</v>
      </c>
      <c r="M20" s="65"/>
      <c r="N20" s="41"/>
    </row>
    <row r="21" spans="1:14" ht="14.15" customHeight="1">
      <c r="A21" s="36"/>
      <c r="B21" s="51"/>
      <c r="C21" s="61">
        <v>42196</v>
      </c>
      <c r="D21" s="62">
        <v>0.39930555555555558</v>
      </c>
      <c r="E21" s="63">
        <v>9</v>
      </c>
      <c r="F21" s="63">
        <v>3</v>
      </c>
      <c r="G21" s="343" t="str">
        <f>K9</f>
        <v>Eastside FC B04 White B</v>
      </c>
      <c r="H21" s="344"/>
      <c r="I21" s="343" t="str">
        <f>K10</f>
        <v>Breakers Black Chester</v>
      </c>
      <c r="J21" s="343"/>
      <c r="K21" s="64">
        <v>0</v>
      </c>
      <c r="L21" s="64" t="s">
        <v>306</v>
      </c>
      <c r="M21" s="65"/>
      <c r="N21" s="41"/>
    </row>
    <row r="22" spans="1:14" ht="14.15" customHeight="1">
      <c r="A22" s="36"/>
      <c r="B22" s="51"/>
      <c r="C22" s="61">
        <v>42196</v>
      </c>
      <c r="D22" s="62">
        <v>0.39930555555555558</v>
      </c>
      <c r="E22" s="63">
        <v>10</v>
      </c>
      <c r="F22" s="63">
        <v>0</v>
      </c>
      <c r="G22" s="343" t="str">
        <f>K11</f>
        <v>SU West B04 White</v>
      </c>
      <c r="H22" s="344"/>
      <c r="I22" s="343" t="str">
        <f>K8</f>
        <v>Bellevue Select BU11 Gold</v>
      </c>
      <c r="J22" s="343"/>
      <c r="K22" s="64">
        <v>1</v>
      </c>
      <c r="L22" s="64" t="s">
        <v>306</v>
      </c>
      <c r="M22" s="65"/>
      <c r="N22" s="41"/>
    </row>
    <row r="23" spans="1:14" ht="14.15" customHeight="1">
      <c r="A23" s="36"/>
      <c r="B23" s="51"/>
      <c r="C23" s="61">
        <v>42196</v>
      </c>
      <c r="D23" s="62">
        <v>0.53472222222222221</v>
      </c>
      <c r="E23" s="63">
        <v>9</v>
      </c>
      <c r="F23" s="63">
        <v>0</v>
      </c>
      <c r="G23" s="343" t="str">
        <f>G10</f>
        <v>FWFC B04 White</v>
      </c>
      <c r="H23" s="344"/>
      <c r="I23" s="343" t="str">
        <f>G8</f>
        <v>FC Salmon Creek B'04 White</v>
      </c>
      <c r="J23" s="343"/>
      <c r="K23" s="64">
        <v>7</v>
      </c>
      <c r="L23" s="64" t="s">
        <v>304</v>
      </c>
      <c r="M23" s="65"/>
      <c r="N23" s="41"/>
    </row>
    <row r="24" spans="1:14" ht="6" customHeight="1">
      <c r="A24" s="36"/>
      <c r="B24" s="51"/>
      <c r="C24" s="66"/>
      <c r="D24" s="67"/>
      <c r="E24" s="68"/>
      <c r="F24" s="68"/>
      <c r="G24" s="69"/>
      <c r="H24" s="70"/>
      <c r="I24" s="69"/>
      <c r="J24" s="69"/>
      <c r="K24" s="71"/>
      <c r="L24" s="71"/>
      <c r="M24" s="65"/>
      <c r="N24" s="41"/>
    </row>
    <row r="25" spans="1:14">
      <c r="A25" s="36"/>
      <c r="B25" s="51"/>
      <c r="C25" s="61">
        <v>42196</v>
      </c>
      <c r="D25" s="62">
        <v>0.57986111111111105</v>
      </c>
      <c r="E25" s="63">
        <v>9</v>
      </c>
      <c r="F25" s="63">
        <v>0</v>
      </c>
      <c r="G25" s="343" t="str">
        <f>K8</f>
        <v>Bellevue Select BU11 Gold</v>
      </c>
      <c r="H25" s="344"/>
      <c r="I25" s="343" t="str">
        <f>K9</f>
        <v>Eastside FC B04 White B</v>
      </c>
      <c r="J25" s="343"/>
      <c r="K25" s="64">
        <v>4</v>
      </c>
      <c r="L25" s="64" t="s">
        <v>305</v>
      </c>
      <c r="M25" s="65"/>
      <c r="N25" s="41"/>
    </row>
    <row r="26" spans="1:14" ht="14.15" customHeight="1">
      <c r="A26" s="36"/>
      <c r="B26" s="51"/>
      <c r="C26" s="61">
        <v>42196</v>
      </c>
      <c r="D26" s="62">
        <v>0.625</v>
      </c>
      <c r="E26" s="63">
        <v>9</v>
      </c>
      <c r="F26" s="63">
        <v>7</v>
      </c>
      <c r="G26" s="343" t="str">
        <f>K10</f>
        <v>Breakers Black Chester</v>
      </c>
      <c r="H26" s="344"/>
      <c r="I26" s="343" t="str">
        <f>K11</f>
        <v>SU West B04 White</v>
      </c>
      <c r="J26" s="343"/>
      <c r="K26" s="64">
        <v>2</v>
      </c>
      <c r="L26" s="64" t="s">
        <v>305</v>
      </c>
      <c r="M26" s="65"/>
      <c r="N26" s="41"/>
    </row>
    <row r="27" spans="1:14">
      <c r="A27" s="36"/>
      <c r="B27" s="51"/>
      <c r="C27" s="61">
        <v>42196</v>
      </c>
      <c r="D27" s="62">
        <v>0.67013888888888884</v>
      </c>
      <c r="E27" s="63">
        <v>9</v>
      </c>
      <c r="F27" s="63">
        <v>0</v>
      </c>
      <c r="G27" s="343" t="str">
        <f>C8</f>
        <v>Crossfire Sel Erbstoeszer</v>
      </c>
      <c r="H27" s="344"/>
      <c r="I27" s="343" t="str">
        <f>C10</f>
        <v>NW Nationals B04 RED</v>
      </c>
      <c r="J27" s="343"/>
      <c r="K27" s="64">
        <v>2</v>
      </c>
      <c r="L27" s="64" t="s">
        <v>303</v>
      </c>
      <c r="M27" s="65"/>
      <c r="N27" s="41"/>
    </row>
    <row r="28" spans="1:14" ht="14.15" customHeight="1">
      <c r="A28" s="36"/>
      <c r="B28" s="51"/>
      <c r="C28" s="61">
        <v>42196</v>
      </c>
      <c r="D28" s="62">
        <v>0.71527777777777779</v>
      </c>
      <c r="E28" s="63">
        <v>9</v>
      </c>
      <c r="F28" s="63">
        <v>8</v>
      </c>
      <c r="G28" s="343" t="str">
        <f>C9</f>
        <v>FC Edmonds Force</v>
      </c>
      <c r="H28" s="344"/>
      <c r="I28" s="343" t="str">
        <f>G10</f>
        <v>FWFC B04 White</v>
      </c>
      <c r="J28" s="343"/>
      <c r="K28" s="64">
        <v>0</v>
      </c>
      <c r="L28" s="64" t="s">
        <v>302</v>
      </c>
      <c r="M28" s="65"/>
      <c r="N28" s="41"/>
    </row>
    <row r="29" spans="1:14" ht="14.15" customHeight="1">
      <c r="A29" s="36"/>
      <c r="B29" s="51"/>
      <c r="C29" s="61">
        <v>42196</v>
      </c>
      <c r="D29" s="62">
        <v>0.71527777777777779</v>
      </c>
      <c r="E29" s="63">
        <v>10</v>
      </c>
      <c r="F29" s="63">
        <v>3</v>
      </c>
      <c r="G29" s="343" t="str">
        <f>G8</f>
        <v>FC Salmon Creek B'04 White</v>
      </c>
      <c r="H29" s="344"/>
      <c r="I29" s="343" t="str">
        <f>G9</f>
        <v>SU B04 Shoreline Blue</v>
      </c>
      <c r="J29" s="343"/>
      <c r="K29" s="64">
        <v>2</v>
      </c>
      <c r="L29" s="64" t="s">
        <v>304</v>
      </c>
      <c r="M29" s="65"/>
      <c r="N29" s="41"/>
    </row>
    <row r="30" spans="1:14" ht="6" customHeight="1">
      <c r="A30" s="36"/>
      <c r="B30" s="51"/>
      <c r="C30" s="66"/>
      <c r="D30" s="67"/>
      <c r="E30" s="68"/>
      <c r="F30" s="68"/>
      <c r="G30" s="69"/>
      <c r="H30" s="70"/>
      <c r="I30" s="69"/>
      <c r="J30" s="69"/>
      <c r="K30" s="71"/>
      <c r="L30" s="71"/>
      <c r="M30" s="65"/>
      <c r="N30" s="41"/>
    </row>
    <row r="31" spans="1:14" ht="14.15" customHeight="1">
      <c r="A31" s="36"/>
      <c r="B31" s="51"/>
      <c r="C31" s="61">
        <v>42197</v>
      </c>
      <c r="D31" s="62">
        <v>0.35416666666666669</v>
      </c>
      <c r="E31" s="63">
        <v>9</v>
      </c>
      <c r="F31" s="63">
        <v>1</v>
      </c>
      <c r="G31" s="343" t="str">
        <f>K8</f>
        <v>Bellevue Select BU11 Gold</v>
      </c>
      <c r="H31" s="344"/>
      <c r="I31" s="343" t="str">
        <f>K10</f>
        <v>Breakers Black Chester</v>
      </c>
      <c r="J31" s="343"/>
      <c r="K31" s="64">
        <v>0</v>
      </c>
      <c r="L31" s="64" t="s">
        <v>306</v>
      </c>
      <c r="M31" s="65"/>
      <c r="N31" s="41"/>
    </row>
    <row r="32" spans="1:14">
      <c r="A32" s="36"/>
      <c r="B32" s="51"/>
      <c r="C32" s="66"/>
      <c r="D32" s="67"/>
      <c r="E32" s="68"/>
      <c r="F32" s="68"/>
      <c r="G32" s="69"/>
      <c r="H32" s="70"/>
      <c r="I32" s="69"/>
      <c r="J32" s="69"/>
      <c r="K32" s="71"/>
      <c r="L32" s="71"/>
      <c r="M32" s="65"/>
      <c r="N32" s="41"/>
    </row>
    <row r="33" spans="1:14" ht="14.15" customHeight="1">
      <c r="A33" s="36"/>
      <c r="B33" s="51"/>
      <c r="C33" s="61">
        <v>42197</v>
      </c>
      <c r="D33" s="62">
        <v>0.54513888888888895</v>
      </c>
      <c r="E33" s="63">
        <v>9</v>
      </c>
      <c r="F33" s="63"/>
      <c r="G33" s="343" t="s">
        <v>307</v>
      </c>
      <c r="H33" s="344"/>
      <c r="I33" s="343" t="s">
        <v>308</v>
      </c>
      <c r="J33" s="343"/>
      <c r="K33" s="64"/>
      <c r="L33" s="64" t="s">
        <v>309</v>
      </c>
      <c r="M33" s="65"/>
      <c r="N33" s="41"/>
    </row>
    <row r="34" spans="1:14" ht="14.15" customHeight="1">
      <c r="A34" s="36"/>
      <c r="B34" s="51"/>
      <c r="C34" s="61">
        <v>42197</v>
      </c>
      <c r="D34" s="62">
        <v>0.54513888888888895</v>
      </c>
      <c r="E34" s="63">
        <v>10</v>
      </c>
      <c r="F34" s="63"/>
      <c r="G34" s="343" t="s">
        <v>310</v>
      </c>
      <c r="H34" s="344"/>
      <c r="I34" s="343" t="s">
        <v>311</v>
      </c>
      <c r="J34" s="343"/>
      <c r="K34" s="64"/>
      <c r="L34" s="64" t="s">
        <v>309</v>
      </c>
      <c r="M34" s="65"/>
      <c r="N34" s="41"/>
    </row>
    <row r="35" spans="1:14" ht="14.15" customHeight="1">
      <c r="A35" s="36"/>
      <c r="B35" s="51"/>
      <c r="C35" s="66"/>
      <c r="D35" s="67"/>
      <c r="E35" s="68"/>
      <c r="F35" s="68"/>
      <c r="G35" s="69"/>
      <c r="H35" s="70"/>
      <c r="I35" s="69"/>
      <c r="J35" s="69"/>
      <c r="K35" s="71"/>
      <c r="L35" s="71"/>
      <c r="M35" s="65"/>
      <c r="N35" s="41"/>
    </row>
    <row r="36" spans="1:14" ht="14.15" customHeight="1">
      <c r="A36" s="36"/>
      <c r="B36" s="51"/>
      <c r="C36" s="61">
        <v>42197</v>
      </c>
      <c r="D36" s="62">
        <v>0.67708333333333337</v>
      </c>
      <c r="E36" s="63">
        <v>9</v>
      </c>
      <c r="F36" s="63"/>
      <c r="G36" s="343" t="s">
        <v>312</v>
      </c>
      <c r="H36" s="344"/>
      <c r="I36" s="343" t="s">
        <v>313</v>
      </c>
      <c r="J36" s="343"/>
      <c r="K36" s="64"/>
      <c r="L36" s="64" t="s">
        <v>314</v>
      </c>
      <c r="M36" s="65"/>
      <c r="N36" s="41"/>
    </row>
    <row r="37" spans="1:14" ht="14.15" customHeight="1">
      <c r="A37" s="36"/>
      <c r="B37" s="5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43"/>
      <c r="N37" s="41"/>
    </row>
    <row r="38" spans="1:14" ht="14.15" customHeight="1">
      <c r="A38" s="36"/>
      <c r="B38" s="51"/>
      <c r="C38" s="376" t="s">
        <v>315</v>
      </c>
      <c r="D38" s="376"/>
      <c r="E38" s="376"/>
      <c r="F38" s="257" t="s">
        <v>316</v>
      </c>
      <c r="G38" s="258" t="s">
        <v>317</v>
      </c>
      <c r="H38" s="259" t="s">
        <v>318</v>
      </c>
      <c r="I38" s="258" t="s">
        <v>319</v>
      </c>
      <c r="J38" s="259" t="s">
        <v>320</v>
      </c>
      <c r="K38" s="380" t="s">
        <v>321</v>
      </c>
      <c r="L38" s="381"/>
      <c r="M38" s="43"/>
      <c r="N38" s="41"/>
    </row>
    <row r="39" spans="1:14" ht="14.15" customHeight="1">
      <c r="A39" s="36"/>
      <c r="B39" s="51"/>
      <c r="C39" s="340" t="str">
        <f>C8</f>
        <v>Crossfire Sel Erbstoeszer</v>
      </c>
      <c r="D39" s="340"/>
      <c r="E39" s="340"/>
      <c r="F39" s="212">
        <v>1</v>
      </c>
      <c r="G39" s="169">
        <v>8</v>
      </c>
      <c r="H39" s="169">
        <v>0</v>
      </c>
      <c r="I39" s="169"/>
      <c r="J39" s="169"/>
      <c r="K39" s="378">
        <v>9</v>
      </c>
      <c r="L39" s="379"/>
      <c r="M39" s="43"/>
      <c r="N39" s="41"/>
    </row>
    <row r="40" spans="1:14" ht="14.15" customHeight="1">
      <c r="A40" s="36"/>
      <c r="B40" s="51"/>
      <c r="C40" s="340" t="str">
        <f>C9</f>
        <v>FC Edmonds Force</v>
      </c>
      <c r="D40" s="340"/>
      <c r="E40" s="340"/>
      <c r="F40" s="212">
        <v>8</v>
      </c>
      <c r="G40" s="169">
        <v>1</v>
      </c>
      <c r="H40" s="169">
        <v>10</v>
      </c>
      <c r="I40" s="169"/>
      <c r="J40" s="169">
        <v>3</v>
      </c>
      <c r="K40" s="378">
        <v>19</v>
      </c>
      <c r="L40" s="379"/>
      <c r="M40" s="43"/>
      <c r="N40" s="41"/>
    </row>
    <row r="41" spans="1:14" ht="14.15" customHeight="1">
      <c r="A41" s="36"/>
      <c r="B41" s="51"/>
      <c r="C41" s="340" t="str">
        <f>C10</f>
        <v>NW Nationals B04 RED</v>
      </c>
      <c r="D41" s="340"/>
      <c r="E41" s="340"/>
      <c r="F41" s="212">
        <v>9</v>
      </c>
      <c r="G41" s="169">
        <v>8</v>
      </c>
      <c r="H41" s="169">
        <v>9</v>
      </c>
      <c r="I41" s="169"/>
      <c r="J41" s="169"/>
      <c r="K41" s="378">
        <v>26</v>
      </c>
      <c r="L41" s="379"/>
      <c r="M41" s="43"/>
      <c r="N41" s="41"/>
    </row>
    <row r="42" spans="1:14" ht="8.15" customHeight="1">
      <c r="A42" s="36"/>
      <c r="B42" s="51"/>
      <c r="C42" s="77"/>
      <c r="D42" s="77"/>
      <c r="E42" s="77"/>
      <c r="F42" s="78"/>
      <c r="G42" s="78"/>
      <c r="H42" s="78"/>
      <c r="I42" s="78"/>
      <c r="J42" s="78"/>
      <c r="K42" s="78"/>
      <c r="L42" s="78"/>
      <c r="M42" s="43"/>
      <c r="N42" s="41"/>
    </row>
    <row r="43" spans="1:14" ht="14.15" customHeight="1">
      <c r="A43" s="36"/>
      <c r="B43" s="51"/>
      <c r="C43" s="376" t="s">
        <v>126</v>
      </c>
      <c r="D43" s="376"/>
      <c r="E43" s="376"/>
      <c r="F43" s="257" t="s">
        <v>316</v>
      </c>
      <c r="G43" s="258" t="s">
        <v>317</v>
      </c>
      <c r="H43" s="259" t="s">
        <v>318</v>
      </c>
      <c r="I43" s="258" t="s">
        <v>319</v>
      </c>
      <c r="J43" s="259" t="s">
        <v>320</v>
      </c>
      <c r="K43" s="380" t="s">
        <v>321</v>
      </c>
      <c r="L43" s="381"/>
      <c r="M43" s="43"/>
      <c r="N43" s="41"/>
    </row>
    <row r="44" spans="1:14" ht="14.15" customHeight="1">
      <c r="A44" s="36"/>
      <c r="B44" s="51"/>
      <c r="C44" s="340" t="str">
        <f>G8</f>
        <v>FC Salmon Creek B'04 White</v>
      </c>
      <c r="D44" s="340"/>
      <c r="E44" s="340"/>
      <c r="F44" s="169">
        <v>2</v>
      </c>
      <c r="G44" s="169">
        <v>10</v>
      </c>
      <c r="H44" s="169">
        <v>9</v>
      </c>
      <c r="I44" s="169"/>
      <c r="J44" s="169"/>
      <c r="K44" s="378">
        <v>21</v>
      </c>
      <c r="L44" s="379"/>
      <c r="M44" s="43"/>
      <c r="N44" s="41"/>
    </row>
    <row r="45" spans="1:14" ht="14.15" customHeight="1">
      <c r="A45" s="36"/>
      <c r="B45" s="51"/>
      <c r="C45" s="340" t="str">
        <f>G9</f>
        <v>SU B04 Shoreline Blue</v>
      </c>
      <c r="D45" s="340"/>
      <c r="E45" s="340"/>
      <c r="F45" s="169">
        <v>10</v>
      </c>
      <c r="G45" s="169">
        <v>1</v>
      </c>
      <c r="H45" s="169">
        <v>0</v>
      </c>
      <c r="I45" s="169"/>
      <c r="J45" s="169"/>
      <c r="K45" s="378">
        <v>11</v>
      </c>
      <c r="L45" s="379"/>
      <c r="M45" s="43"/>
      <c r="N45" s="41"/>
    </row>
    <row r="46" spans="1:14" ht="14.15" customHeight="1">
      <c r="A46" s="36"/>
      <c r="B46" s="51"/>
      <c r="C46" s="340" t="str">
        <f>G10</f>
        <v>FWFC B04 White</v>
      </c>
      <c r="D46" s="340"/>
      <c r="E46" s="340"/>
      <c r="F46" s="169">
        <v>0</v>
      </c>
      <c r="G46" s="169">
        <v>0</v>
      </c>
      <c r="H46" s="169">
        <v>0</v>
      </c>
      <c r="I46" s="169"/>
      <c r="J46" s="169"/>
      <c r="K46" s="378">
        <v>0</v>
      </c>
      <c r="L46" s="379"/>
      <c r="M46" s="43"/>
      <c r="N46" s="41"/>
    </row>
    <row r="47" spans="1:14" ht="8.15" customHeight="1">
      <c r="A47" s="36"/>
      <c r="B47" s="51"/>
      <c r="C47" s="77"/>
      <c r="D47" s="77"/>
      <c r="E47" s="77"/>
      <c r="F47" s="78"/>
      <c r="G47" s="78"/>
      <c r="H47" s="78"/>
      <c r="I47" s="78"/>
      <c r="J47" s="78"/>
      <c r="K47" s="78"/>
      <c r="L47" s="78"/>
      <c r="M47" s="43"/>
      <c r="N47" s="41"/>
    </row>
    <row r="48" spans="1:14" ht="14.15" customHeight="1">
      <c r="A48" s="36"/>
      <c r="B48" s="51"/>
      <c r="C48" s="376" t="s">
        <v>112</v>
      </c>
      <c r="D48" s="376"/>
      <c r="E48" s="376"/>
      <c r="F48" s="257" t="s">
        <v>316</v>
      </c>
      <c r="G48" s="258" t="s">
        <v>317</v>
      </c>
      <c r="H48" s="259" t="s">
        <v>318</v>
      </c>
      <c r="I48" s="258" t="s">
        <v>319</v>
      </c>
      <c r="J48" s="259" t="s">
        <v>320</v>
      </c>
      <c r="K48" s="380" t="s">
        <v>321</v>
      </c>
      <c r="L48" s="381"/>
      <c r="M48" s="43"/>
      <c r="N48" s="41"/>
    </row>
    <row r="49" spans="1:14" ht="14.15" customHeight="1">
      <c r="A49" s="36"/>
      <c r="B49" s="51"/>
      <c r="C49" s="340" t="str">
        <f>K8</f>
        <v>Bellevue Select BU11 Gold</v>
      </c>
      <c r="D49" s="340"/>
      <c r="E49" s="340"/>
      <c r="F49" s="169">
        <v>8</v>
      </c>
      <c r="G49" s="169">
        <v>0</v>
      </c>
      <c r="H49" s="169">
        <v>8</v>
      </c>
      <c r="I49" s="169"/>
      <c r="J49" s="169"/>
      <c r="K49" s="378">
        <v>16</v>
      </c>
      <c r="L49" s="379"/>
      <c r="M49" s="43"/>
      <c r="N49" s="41"/>
    </row>
    <row r="50" spans="1:14" ht="14.15" customHeight="1">
      <c r="A50" s="36"/>
      <c r="B50" s="51"/>
      <c r="C50" s="340" t="str">
        <f>K9</f>
        <v>Eastside FC B04 White B</v>
      </c>
      <c r="D50" s="340"/>
      <c r="E50" s="340"/>
      <c r="F50" s="169">
        <v>10</v>
      </c>
      <c r="G50" s="169">
        <v>10</v>
      </c>
      <c r="H50" s="169">
        <v>10</v>
      </c>
      <c r="I50" s="169"/>
      <c r="J50" s="169"/>
      <c r="K50" s="378">
        <v>30</v>
      </c>
      <c r="L50" s="379"/>
      <c r="M50" s="43"/>
      <c r="N50" s="41"/>
    </row>
    <row r="51" spans="1:14" ht="14.15" customHeight="1">
      <c r="A51" s="36"/>
      <c r="B51" s="51"/>
      <c r="C51" s="340" t="str">
        <f>K10</f>
        <v>Breakers Black Chester</v>
      </c>
      <c r="D51" s="340"/>
      <c r="E51" s="340"/>
      <c r="F51" s="169">
        <v>0</v>
      </c>
      <c r="G51" s="169">
        <v>9</v>
      </c>
      <c r="H51" s="169">
        <v>0</v>
      </c>
      <c r="I51" s="169"/>
      <c r="J51" s="169"/>
      <c r="K51" s="378">
        <v>9</v>
      </c>
      <c r="L51" s="379"/>
      <c r="M51" s="43"/>
      <c r="N51" s="41"/>
    </row>
    <row r="52" spans="1:14" ht="14.15" customHeight="1">
      <c r="A52" s="36"/>
      <c r="B52" s="51"/>
      <c r="C52" s="340" t="str">
        <f>K11</f>
        <v>SU West B04 White</v>
      </c>
      <c r="D52" s="340"/>
      <c r="E52" s="340"/>
      <c r="F52" s="169">
        <v>0</v>
      </c>
      <c r="G52" s="169">
        <v>0</v>
      </c>
      <c r="H52" s="169">
        <v>2</v>
      </c>
      <c r="I52" s="169"/>
      <c r="J52" s="169"/>
      <c r="K52" s="378">
        <v>2</v>
      </c>
      <c r="L52" s="379"/>
      <c r="M52" s="43"/>
      <c r="N52" s="41"/>
    </row>
    <row r="53" spans="1:14" ht="14.15" customHeight="1">
      <c r="A53" s="36"/>
      <c r="B53" s="51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43"/>
      <c r="N53" s="41"/>
    </row>
    <row r="54" spans="1:14" ht="14.15" customHeight="1">
      <c r="A54" s="36"/>
      <c r="B54" s="51"/>
      <c r="C54" s="79"/>
      <c r="D54" s="80" t="s">
        <v>324</v>
      </c>
      <c r="E54" s="79"/>
      <c r="F54" s="79"/>
      <c r="G54" s="79"/>
      <c r="H54" s="79"/>
      <c r="I54" s="79"/>
      <c r="J54" s="79"/>
      <c r="K54" s="79"/>
      <c r="L54" s="79"/>
      <c r="M54" s="43"/>
      <c r="N54" s="41"/>
    </row>
    <row r="55" spans="1:14" ht="10.5" customHeight="1">
      <c r="A55" s="36"/>
      <c r="B55" s="51"/>
      <c r="C55" s="81"/>
      <c r="D55" s="82"/>
      <c r="E55" s="377" t="s">
        <v>618</v>
      </c>
      <c r="F55" s="377"/>
      <c r="G55" s="377"/>
      <c r="H55" s="377"/>
      <c r="I55" s="377"/>
      <c r="J55" s="377"/>
      <c r="K55" s="377"/>
      <c r="L55" s="79"/>
      <c r="M55" s="43"/>
      <c r="N55" s="41"/>
    </row>
    <row r="56" spans="1:14" ht="5.25" customHeight="1">
      <c r="A56" s="36"/>
      <c r="B56" s="51"/>
      <c r="C56" s="81"/>
      <c r="D56" s="82"/>
      <c r="E56" s="221"/>
      <c r="F56" s="221"/>
      <c r="G56" s="221"/>
      <c r="H56" s="221"/>
      <c r="I56" s="221"/>
      <c r="J56" s="221"/>
      <c r="K56" s="221"/>
      <c r="L56" s="79"/>
      <c r="M56" s="43"/>
      <c r="N56" s="41"/>
    </row>
    <row r="57" spans="1:14" ht="14.15" customHeight="1">
      <c r="A57" s="36"/>
      <c r="B57" s="51"/>
      <c r="C57" s="81"/>
      <c r="D57" s="82" t="s">
        <v>326</v>
      </c>
      <c r="E57" s="79"/>
      <c r="F57" s="79"/>
      <c r="G57" s="79"/>
      <c r="H57" s="79"/>
      <c r="I57" s="79"/>
      <c r="J57" s="79"/>
      <c r="K57" s="79"/>
      <c r="L57" s="79"/>
      <c r="M57" s="43"/>
      <c r="N57" s="41"/>
    </row>
    <row r="58" spans="1:14" ht="11.25" customHeight="1">
      <c r="A58" s="36"/>
      <c r="B58" s="51"/>
      <c r="C58" s="81"/>
      <c r="D58" s="82"/>
      <c r="E58" s="377" t="s">
        <v>619</v>
      </c>
      <c r="F58" s="377"/>
      <c r="G58" s="377"/>
      <c r="H58" s="377"/>
      <c r="I58" s="377"/>
      <c r="J58" s="377"/>
      <c r="K58" s="377"/>
      <c r="L58" s="79"/>
      <c r="M58" s="43"/>
      <c r="N58" s="41"/>
    </row>
    <row r="59" spans="1:14" ht="10.5" customHeight="1">
      <c r="A59" s="36"/>
      <c r="B59" s="51"/>
      <c r="C59" s="81"/>
      <c r="D59" s="82"/>
      <c r="E59" s="221"/>
      <c r="F59" s="221"/>
      <c r="G59" s="221"/>
      <c r="H59" s="221"/>
      <c r="I59" s="221"/>
      <c r="J59" s="221"/>
      <c r="K59" s="221"/>
      <c r="L59" s="79"/>
      <c r="M59" s="43"/>
      <c r="N59" s="41"/>
    </row>
    <row r="60" spans="1:14" ht="14.15" customHeight="1">
      <c r="A60" s="36"/>
      <c r="B60" s="51"/>
      <c r="C60" s="81"/>
      <c r="D60" s="82" t="s">
        <v>314</v>
      </c>
      <c r="E60" s="79"/>
      <c r="F60" s="79"/>
      <c r="G60" s="79"/>
      <c r="H60" s="79"/>
      <c r="I60" s="79"/>
      <c r="J60" s="79"/>
      <c r="K60" s="79"/>
      <c r="L60" s="79"/>
      <c r="M60" s="43"/>
      <c r="N60" s="41"/>
    </row>
    <row r="61" spans="1:14" ht="10.5" customHeight="1">
      <c r="A61" s="36"/>
      <c r="B61" s="51"/>
      <c r="C61" s="81"/>
      <c r="D61" s="83"/>
      <c r="E61" s="377" t="s">
        <v>628</v>
      </c>
      <c r="F61" s="377"/>
      <c r="G61" s="377"/>
      <c r="H61" s="377"/>
      <c r="I61" s="377"/>
      <c r="J61" s="377"/>
      <c r="K61" s="377"/>
      <c r="L61" s="79"/>
      <c r="M61" s="43"/>
      <c r="N61" s="41"/>
    </row>
    <row r="62" spans="1:14">
      <c r="A62" s="36"/>
      <c r="B62" s="51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43"/>
      <c r="N62" s="41"/>
    </row>
    <row r="63" spans="1:14">
      <c r="A63" s="36"/>
      <c r="B63" s="42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5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82">
    <mergeCell ref="K44:L44"/>
    <mergeCell ref="K45:L45"/>
    <mergeCell ref="K46:L46"/>
    <mergeCell ref="K38:L38"/>
    <mergeCell ref="K39:L39"/>
    <mergeCell ref="K40:L40"/>
    <mergeCell ref="K41:L41"/>
    <mergeCell ref="K43:L43"/>
    <mergeCell ref="C52:E52"/>
    <mergeCell ref="E55:K55"/>
    <mergeCell ref="E58:K58"/>
    <mergeCell ref="E61:K61"/>
    <mergeCell ref="C45:E45"/>
    <mergeCell ref="C46:E46"/>
    <mergeCell ref="C48:E48"/>
    <mergeCell ref="C49:E49"/>
    <mergeCell ref="C50:E50"/>
    <mergeCell ref="C51:E51"/>
    <mergeCell ref="K51:L51"/>
    <mergeCell ref="K52:L52"/>
    <mergeCell ref="K48:L48"/>
    <mergeCell ref="K49:L49"/>
    <mergeCell ref="K50:L50"/>
    <mergeCell ref="C44:E44"/>
    <mergeCell ref="G33:H33"/>
    <mergeCell ref="I33:J33"/>
    <mergeCell ref="G34:H34"/>
    <mergeCell ref="I34:J34"/>
    <mergeCell ref="G36:H36"/>
    <mergeCell ref="I36:J36"/>
    <mergeCell ref="C38:E38"/>
    <mergeCell ref="C39:E39"/>
    <mergeCell ref="C40:E40"/>
    <mergeCell ref="C41:E41"/>
    <mergeCell ref="C43:E43"/>
    <mergeCell ref="G28:H28"/>
    <mergeCell ref="I28:J28"/>
    <mergeCell ref="G29:H29"/>
    <mergeCell ref="I29:J29"/>
    <mergeCell ref="G31:H31"/>
    <mergeCell ref="I31:J31"/>
    <mergeCell ref="G25:H25"/>
    <mergeCell ref="I25:J25"/>
    <mergeCell ref="G26:H26"/>
    <mergeCell ref="I26:J26"/>
    <mergeCell ref="G27:H27"/>
    <mergeCell ref="I27:J27"/>
    <mergeCell ref="G21:H21"/>
    <mergeCell ref="I21:J21"/>
    <mergeCell ref="G22:H22"/>
    <mergeCell ref="I22:J22"/>
    <mergeCell ref="G23:H23"/>
    <mergeCell ref="I23:J23"/>
    <mergeCell ref="G17:H17"/>
    <mergeCell ref="I17:J17"/>
    <mergeCell ref="G19:H19"/>
    <mergeCell ref="I19:J19"/>
    <mergeCell ref="G20:H20"/>
    <mergeCell ref="I20:J20"/>
    <mergeCell ref="G14:H14"/>
    <mergeCell ref="I14:J14"/>
    <mergeCell ref="G15:H15"/>
    <mergeCell ref="I15:J15"/>
    <mergeCell ref="G16:H16"/>
    <mergeCell ref="I16:J16"/>
    <mergeCell ref="C10:D10"/>
    <mergeCell ref="G10:H10"/>
    <mergeCell ref="K10:L10"/>
    <mergeCell ref="K11:L11"/>
    <mergeCell ref="G13:H13"/>
    <mergeCell ref="I13:J13"/>
    <mergeCell ref="C8:D8"/>
    <mergeCell ref="G8:H8"/>
    <mergeCell ref="K8:L8"/>
    <mergeCell ref="C9:D9"/>
    <mergeCell ref="G9:H9"/>
    <mergeCell ref="K9:L9"/>
    <mergeCell ref="C3:L5"/>
    <mergeCell ref="C7:D7"/>
    <mergeCell ref="G7:H7"/>
    <mergeCell ref="K7:L7"/>
    <mergeCell ref="C2:L2"/>
  </mergeCells>
  <phoneticPr fontId="44" type="noConversion"/>
  <printOptions horizontalCentered="1" verticalCentered="1"/>
  <pageMargins left="0.5" right="0.5" top="0.5" bottom="0.5" header="0" footer="0"/>
  <pageSetup paperSize="3" scale="67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workbookViewId="0">
      <selection activeCell="E45" sqref="E45:K45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5" customHeight="1" thickTop="1">
      <c r="A2" s="36"/>
      <c r="B2" s="37"/>
      <c r="C2" s="371" t="s">
        <v>574</v>
      </c>
      <c r="D2" s="371"/>
      <c r="E2" s="371"/>
      <c r="F2" s="371"/>
      <c r="G2" s="371"/>
      <c r="H2" s="371"/>
      <c r="I2" s="371"/>
      <c r="J2" s="371"/>
      <c r="K2" s="371"/>
      <c r="L2" s="371"/>
      <c r="M2" s="13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82" t="s">
        <v>107</v>
      </c>
      <c r="F7" s="383"/>
      <c r="G7" s="44"/>
      <c r="H7" s="44"/>
      <c r="I7" s="382" t="s">
        <v>11</v>
      </c>
      <c r="J7" s="383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345" t="s">
        <v>550</v>
      </c>
      <c r="F8" s="346"/>
      <c r="G8" s="44"/>
      <c r="H8" s="44"/>
      <c r="I8" s="345" t="s">
        <v>476</v>
      </c>
      <c r="J8" s="346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345" t="s">
        <v>212</v>
      </c>
      <c r="F9" s="346"/>
      <c r="G9" s="44"/>
      <c r="H9" s="44"/>
      <c r="I9" s="345" t="s">
        <v>133</v>
      </c>
      <c r="J9" s="346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345" t="s">
        <v>551</v>
      </c>
      <c r="F10" s="346"/>
      <c r="G10" s="44"/>
      <c r="H10" s="44"/>
      <c r="I10" s="345" t="s">
        <v>132</v>
      </c>
      <c r="J10" s="346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345" t="s">
        <v>553</v>
      </c>
      <c r="F11" s="346"/>
      <c r="G11" s="44"/>
      <c r="H11" s="44"/>
      <c r="I11" s="345" t="s">
        <v>548</v>
      </c>
      <c r="J11" s="346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5" customHeight="1">
      <c r="A13" s="36"/>
      <c r="B13" s="42"/>
      <c r="C13" s="256" t="s">
        <v>295</v>
      </c>
      <c r="D13" s="260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43"/>
      <c r="N13" s="41"/>
    </row>
    <row r="14" spans="1:14" ht="14.15" customHeight="1">
      <c r="A14" s="36"/>
      <c r="B14" s="42"/>
      <c r="C14" s="61">
        <v>42195</v>
      </c>
      <c r="D14" s="62">
        <v>0.73958333333333337</v>
      </c>
      <c r="E14" s="63">
        <v>7</v>
      </c>
      <c r="F14" s="63">
        <v>4</v>
      </c>
      <c r="G14" s="343" t="str">
        <f>E8</f>
        <v>Colibri Nortac BU12</v>
      </c>
      <c r="H14" s="344"/>
      <c r="I14" s="343" t="str">
        <f>E9</f>
        <v>Harbor FC White</v>
      </c>
      <c r="J14" s="343"/>
      <c r="K14" s="64">
        <v>1</v>
      </c>
      <c r="L14" s="64" t="s">
        <v>302</v>
      </c>
      <c r="M14" s="43"/>
      <c r="N14" s="41"/>
    </row>
    <row r="15" spans="1:14" ht="14.15" customHeight="1">
      <c r="A15" s="36"/>
      <c r="B15" s="42"/>
      <c r="C15" s="61">
        <v>42195</v>
      </c>
      <c r="D15" s="62">
        <v>0.79166666666666663</v>
      </c>
      <c r="E15" s="63">
        <v>7</v>
      </c>
      <c r="F15" s="63">
        <v>0</v>
      </c>
      <c r="G15" s="343" t="str">
        <f>I8</f>
        <v>FWFC B03 Blue</v>
      </c>
      <c r="H15" s="344"/>
      <c r="I15" s="343" t="str">
        <f>I9</f>
        <v>Eastside FC White - Barros</v>
      </c>
      <c r="J15" s="343"/>
      <c r="K15" s="64">
        <v>7</v>
      </c>
      <c r="L15" s="64" t="s">
        <v>304</v>
      </c>
      <c r="M15" s="43"/>
      <c r="N15" s="41"/>
    </row>
    <row r="16" spans="1:14" ht="6.75" customHeight="1">
      <c r="A16" s="36"/>
      <c r="B16" s="42"/>
      <c r="C16" s="132"/>
      <c r="D16" s="133"/>
      <c r="E16" s="134"/>
      <c r="F16" s="134"/>
      <c r="G16" s="135"/>
      <c r="H16" s="77"/>
      <c r="I16" s="135"/>
      <c r="J16" s="135"/>
      <c r="K16" s="136"/>
      <c r="L16" s="136"/>
      <c r="M16" s="43"/>
      <c r="N16" s="41"/>
    </row>
    <row r="17" spans="1:14" ht="14.15" customHeight="1">
      <c r="A17" s="36"/>
      <c r="B17" s="42"/>
      <c r="C17" s="61">
        <v>42196</v>
      </c>
      <c r="D17" s="62">
        <v>0.48958333333333331</v>
      </c>
      <c r="E17" s="63">
        <v>7</v>
      </c>
      <c r="F17" s="63">
        <v>10</v>
      </c>
      <c r="G17" s="343" t="str">
        <f>I9</f>
        <v>Eastside FC White - Barros</v>
      </c>
      <c r="H17" s="344"/>
      <c r="I17" s="343" t="str">
        <f>I10</f>
        <v>SU Shoreline Blue 03</v>
      </c>
      <c r="J17" s="343"/>
      <c r="K17" s="137" t="s">
        <v>601</v>
      </c>
      <c r="L17" s="64" t="s">
        <v>304</v>
      </c>
      <c r="M17" s="43"/>
      <c r="N17" s="41"/>
    </row>
    <row r="18" spans="1:14" ht="14.15" customHeight="1">
      <c r="A18" s="36"/>
      <c r="B18" s="42"/>
      <c r="C18" s="61">
        <v>42196</v>
      </c>
      <c r="D18" s="62">
        <v>0.48958333333333331</v>
      </c>
      <c r="E18" s="63">
        <v>8</v>
      </c>
      <c r="F18" s="63">
        <v>2</v>
      </c>
      <c r="G18" s="343" t="str">
        <f>E11</f>
        <v>Crossfire Select Pombo BU03</v>
      </c>
      <c r="H18" s="344"/>
      <c r="I18" s="343" t="str">
        <f>E8</f>
        <v>Colibri Nortac BU12</v>
      </c>
      <c r="J18" s="343"/>
      <c r="K18" s="64">
        <v>4</v>
      </c>
      <c r="L18" s="64" t="s">
        <v>302</v>
      </c>
      <c r="M18" s="43"/>
      <c r="N18" s="41"/>
    </row>
    <row r="19" spans="1:14" ht="14.15" customHeight="1">
      <c r="A19" s="36"/>
      <c r="B19" s="42"/>
      <c r="C19" s="61">
        <v>42196</v>
      </c>
      <c r="D19" s="62">
        <v>0.54166666666666663</v>
      </c>
      <c r="E19" s="63">
        <v>7</v>
      </c>
      <c r="F19" s="63">
        <v>0</v>
      </c>
      <c r="G19" s="343" t="str">
        <f>E9</f>
        <v>Harbor FC White</v>
      </c>
      <c r="H19" s="344"/>
      <c r="I19" s="343" t="str">
        <f>E10</f>
        <v>Coquitlam Metro Ford Barca</v>
      </c>
      <c r="J19" s="343"/>
      <c r="K19" s="64">
        <v>10</v>
      </c>
      <c r="L19" s="64" t="s">
        <v>302</v>
      </c>
      <c r="M19" s="43"/>
      <c r="N19" s="41"/>
    </row>
    <row r="20" spans="1:14" ht="14.15" customHeight="1">
      <c r="A20" s="36"/>
      <c r="B20" s="42"/>
      <c r="C20" s="61">
        <v>42196</v>
      </c>
      <c r="D20" s="62">
        <v>0.54166666666666663</v>
      </c>
      <c r="E20" s="63">
        <v>8</v>
      </c>
      <c r="F20" s="63">
        <v>1</v>
      </c>
      <c r="G20" s="343" t="str">
        <f>I11</f>
        <v>Breakers - Chester BU03</v>
      </c>
      <c r="H20" s="344"/>
      <c r="I20" s="343" t="str">
        <f>I8</f>
        <v>FWFC B03 Blue</v>
      </c>
      <c r="J20" s="343"/>
      <c r="K20" s="64">
        <v>2</v>
      </c>
      <c r="L20" s="64" t="s">
        <v>304</v>
      </c>
      <c r="M20" s="43"/>
      <c r="N20" s="41"/>
    </row>
    <row r="21" spans="1:14" ht="6.75" customHeight="1">
      <c r="A21" s="36"/>
      <c r="B21" s="42"/>
      <c r="C21" s="132"/>
      <c r="D21" s="133"/>
      <c r="E21" s="134"/>
      <c r="F21" s="134"/>
      <c r="G21" s="135"/>
      <c r="H21" s="138"/>
      <c r="I21" s="135"/>
      <c r="J21" s="135"/>
      <c r="K21" s="136"/>
      <c r="L21" s="136"/>
      <c r="M21" s="43"/>
      <c r="N21" s="41"/>
    </row>
    <row r="22" spans="1:14" ht="14.15" customHeight="1">
      <c r="A22" s="36"/>
      <c r="B22" s="42"/>
      <c r="C22" s="61">
        <v>42196</v>
      </c>
      <c r="D22" s="62">
        <v>0.75</v>
      </c>
      <c r="E22" s="63">
        <v>6</v>
      </c>
      <c r="F22" s="63">
        <v>0</v>
      </c>
      <c r="G22" s="343" t="str">
        <f>E8</f>
        <v>Colibri Nortac BU12</v>
      </c>
      <c r="H22" s="344"/>
      <c r="I22" s="343" t="str">
        <f>E10</f>
        <v>Coquitlam Metro Ford Barca</v>
      </c>
      <c r="J22" s="343"/>
      <c r="K22" s="64">
        <v>7</v>
      </c>
      <c r="L22" s="64" t="s">
        <v>302</v>
      </c>
      <c r="M22" s="43"/>
      <c r="N22" s="41"/>
    </row>
    <row r="23" spans="1:14" ht="14.15" customHeight="1">
      <c r="A23" s="36"/>
      <c r="B23" s="42"/>
      <c r="C23" s="61">
        <v>42196</v>
      </c>
      <c r="D23" s="62">
        <v>0.80208333333333337</v>
      </c>
      <c r="E23" s="63">
        <v>6</v>
      </c>
      <c r="F23" s="63">
        <v>1</v>
      </c>
      <c r="G23" s="343" t="str">
        <f>E9</f>
        <v>Harbor FC White</v>
      </c>
      <c r="H23" s="344"/>
      <c r="I23" s="343" t="str">
        <f>E11</f>
        <v>Crossfire Select Pombo BU03</v>
      </c>
      <c r="J23" s="343"/>
      <c r="K23" s="64">
        <v>7</v>
      </c>
      <c r="L23" s="64" t="s">
        <v>302</v>
      </c>
      <c r="M23" s="43"/>
      <c r="N23" s="41"/>
    </row>
    <row r="24" spans="1:14" ht="14.15" customHeight="1">
      <c r="A24" s="36"/>
      <c r="B24" s="42"/>
      <c r="C24" s="61">
        <v>42196</v>
      </c>
      <c r="D24" s="62">
        <v>0.80208333333333337</v>
      </c>
      <c r="E24" s="63">
        <v>7</v>
      </c>
      <c r="F24" s="63">
        <v>1</v>
      </c>
      <c r="G24" s="343" t="str">
        <f>I8</f>
        <v>FWFC B03 Blue</v>
      </c>
      <c r="H24" s="344"/>
      <c r="I24" s="343" t="str">
        <f>I10</f>
        <v>SU Shoreline Blue 03</v>
      </c>
      <c r="J24" s="343"/>
      <c r="K24" s="64">
        <v>1</v>
      </c>
      <c r="L24" s="64" t="s">
        <v>304</v>
      </c>
      <c r="M24" s="43"/>
      <c r="N24" s="41"/>
    </row>
    <row r="25" spans="1:14" ht="14.15" customHeight="1">
      <c r="A25" s="36"/>
      <c r="B25" s="42"/>
      <c r="C25" s="61">
        <v>42196</v>
      </c>
      <c r="D25" s="62">
        <v>0.80208333333333337</v>
      </c>
      <c r="E25" s="63">
        <v>8</v>
      </c>
      <c r="F25" s="63">
        <v>6</v>
      </c>
      <c r="G25" s="343" t="str">
        <f>I9</f>
        <v>Eastside FC White - Barros</v>
      </c>
      <c r="H25" s="344"/>
      <c r="I25" s="343" t="str">
        <f>I11</f>
        <v>Breakers - Chester BU03</v>
      </c>
      <c r="J25" s="343"/>
      <c r="K25" s="64">
        <v>0</v>
      </c>
      <c r="L25" s="64" t="s">
        <v>304</v>
      </c>
      <c r="M25" s="43"/>
      <c r="N25" s="41"/>
    </row>
    <row r="26" spans="1:14" ht="6.75" customHeight="1">
      <c r="A26" s="36"/>
      <c r="B26" s="42"/>
      <c r="C26" s="132"/>
      <c r="D26" s="133"/>
      <c r="E26" s="134"/>
      <c r="F26" s="134"/>
      <c r="G26" s="135"/>
      <c r="H26" s="77"/>
      <c r="I26" s="135"/>
      <c r="J26" s="135"/>
      <c r="K26" s="136"/>
      <c r="L26" s="136"/>
      <c r="M26" s="43"/>
      <c r="N26" s="41"/>
    </row>
    <row r="27" spans="1:14" ht="14.15" customHeight="1">
      <c r="A27" s="36"/>
      <c r="B27" s="42"/>
      <c r="C27" s="61">
        <v>42197</v>
      </c>
      <c r="D27" s="62">
        <v>0.44791666666666669</v>
      </c>
      <c r="E27" s="63">
        <v>6</v>
      </c>
      <c r="F27" s="63">
        <v>4</v>
      </c>
      <c r="G27" s="343" t="str">
        <f>E10</f>
        <v>Coquitlam Metro Ford Barca</v>
      </c>
      <c r="H27" s="344"/>
      <c r="I27" s="343" t="str">
        <f>E11</f>
        <v>Crossfire Select Pombo BU03</v>
      </c>
      <c r="J27" s="343"/>
      <c r="K27" s="64">
        <v>2</v>
      </c>
      <c r="L27" s="64" t="s">
        <v>302</v>
      </c>
      <c r="M27" s="43"/>
      <c r="N27" s="41"/>
    </row>
    <row r="28" spans="1:14" ht="14.15" customHeight="1">
      <c r="A28" s="36"/>
      <c r="B28" s="42"/>
      <c r="C28" s="61">
        <v>42197</v>
      </c>
      <c r="D28" s="62">
        <v>0.4375</v>
      </c>
      <c r="E28" s="63">
        <v>7</v>
      </c>
      <c r="F28" s="63">
        <v>3</v>
      </c>
      <c r="G28" s="343" t="str">
        <f>I10</f>
        <v>SU Shoreline Blue 03</v>
      </c>
      <c r="H28" s="344"/>
      <c r="I28" s="343" t="str">
        <f>I11</f>
        <v>Breakers - Chester BU03</v>
      </c>
      <c r="J28" s="343"/>
      <c r="K28" s="64">
        <v>3</v>
      </c>
      <c r="L28" s="64" t="s">
        <v>304</v>
      </c>
      <c r="M28" s="43"/>
      <c r="N28" s="41"/>
    </row>
    <row r="29" spans="1:14" ht="6.75" customHeight="1">
      <c r="A29" s="36"/>
      <c r="B29" s="42"/>
      <c r="C29" s="132"/>
      <c r="D29" s="133"/>
      <c r="E29" s="134"/>
      <c r="F29" s="134"/>
      <c r="G29" s="135"/>
      <c r="H29" s="77"/>
      <c r="I29" s="135"/>
      <c r="J29" s="135"/>
      <c r="K29" s="136"/>
      <c r="L29" s="136"/>
      <c r="M29" s="43"/>
      <c r="N29" s="41"/>
    </row>
    <row r="30" spans="1:14" ht="14.15" customHeight="1">
      <c r="A30" s="36"/>
      <c r="B30" s="42"/>
      <c r="C30" s="61">
        <v>42197</v>
      </c>
      <c r="D30" s="62">
        <v>0.60416666666666663</v>
      </c>
      <c r="E30" s="63">
        <v>6</v>
      </c>
      <c r="F30" s="63"/>
      <c r="G30" s="360" t="s">
        <v>198</v>
      </c>
      <c r="H30" s="344"/>
      <c r="I30" s="360" t="s">
        <v>199</v>
      </c>
      <c r="J30" s="360"/>
      <c r="K30" s="137"/>
      <c r="L30" s="64" t="s">
        <v>314</v>
      </c>
      <c r="M30" s="43"/>
      <c r="N30" s="41"/>
    </row>
    <row r="31" spans="1:14" ht="14.15" customHeight="1">
      <c r="A31" s="36"/>
      <c r="B31" s="4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3"/>
      <c r="N31" s="41"/>
    </row>
    <row r="32" spans="1:14" ht="14.15" customHeight="1">
      <c r="A32" s="36"/>
      <c r="B32" s="42"/>
      <c r="C32" s="44"/>
      <c r="D32" s="384" t="s">
        <v>315</v>
      </c>
      <c r="E32" s="385"/>
      <c r="F32" s="259" t="s">
        <v>316</v>
      </c>
      <c r="G32" s="258" t="s">
        <v>317</v>
      </c>
      <c r="H32" s="259" t="s">
        <v>318</v>
      </c>
      <c r="I32" s="258" t="s">
        <v>319</v>
      </c>
      <c r="J32" s="259" t="s">
        <v>320</v>
      </c>
      <c r="K32" s="258" t="s">
        <v>321</v>
      </c>
      <c r="L32" s="44"/>
      <c r="M32" s="43"/>
      <c r="N32" s="41"/>
    </row>
    <row r="33" spans="1:14" ht="14.15" customHeight="1">
      <c r="A33" s="36"/>
      <c r="B33" s="42"/>
      <c r="C33" s="44"/>
      <c r="D33" s="356" t="str">
        <f>E8</f>
        <v>Colibri Nortac BU12</v>
      </c>
      <c r="E33" s="357"/>
      <c r="F33" s="76">
        <v>9</v>
      </c>
      <c r="G33" s="76">
        <v>9</v>
      </c>
      <c r="H33" s="76">
        <v>0</v>
      </c>
      <c r="I33" s="76"/>
      <c r="J33" s="76"/>
      <c r="K33" s="76">
        <v>18</v>
      </c>
      <c r="L33" s="44"/>
      <c r="M33" s="43"/>
      <c r="N33" s="41"/>
    </row>
    <row r="34" spans="1:14" ht="14.15" customHeight="1">
      <c r="A34" s="36"/>
      <c r="B34" s="42"/>
      <c r="C34" s="44"/>
      <c r="D34" s="356" t="str">
        <f>E9</f>
        <v>Harbor FC White</v>
      </c>
      <c r="E34" s="357"/>
      <c r="F34" s="76">
        <v>1</v>
      </c>
      <c r="G34" s="76">
        <v>0</v>
      </c>
      <c r="H34" s="76">
        <v>0</v>
      </c>
      <c r="I34" s="76"/>
      <c r="J34" s="76"/>
      <c r="K34" s="76">
        <v>1</v>
      </c>
      <c r="L34" s="44"/>
      <c r="M34" s="43"/>
      <c r="N34" s="41"/>
    </row>
    <row r="35" spans="1:14" ht="14.15" customHeight="1">
      <c r="A35" s="36"/>
      <c r="B35" s="42"/>
      <c r="C35" s="44"/>
      <c r="D35" s="356" t="str">
        <f>E10</f>
        <v>Coquitlam Metro Ford Barca</v>
      </c>
      <c r="E35" s="357"/>
      <c r="F35" s="76">
        <v>10</v>
      </c>
      <c r="G35" s="76">
        <v>10</v>
      </c>
      <c r="H35" s="76">
        <v>9</v>
      </c>
      <c r="I35" s="76"/>
      <c r="J35" s="76"/>
      <c r="K35" s="76">
        <v>29</v>
      </c>
      <c r="L35" s="44"/>
      <c r="M35" s="43"/>
      <c r="N35" s="41"/>
    </row>
    <row r="36" spans="1:14" ht="14.15" customHeight="1">
      <c r="A36" s="36"/>
      <c r="B36" s="42"/>
      <c r="C36" s="44"/>
      <c r="D36" s="356" t="str">
        <f>E11</f>
        <v>Crossfire Select Pombo BU03</v>
      </c>
      <c r="E36" s="357"/>
      <c r="F36" s="76">
        <v>2</v>
      </c>
      <c r="G36" s="76">
        <v>10</v>
      </c>
      <c r="H36" s="76">
        <v>2</v>
      </c>
      <c r="I36" s="76"/>
      <c r="J36" s="76"/>
      <c r="K36" s="76">
        <v>14</v>
      </c>
      <c r="L36" s="44"/>
      <c r="M36" s="43"/>
      <c r="N36" s="41"/>
    </row>
    <row r="37" spans="1:14" ht="6.75" customHeight="1">
      <c r="A37" s="36"/>
      <c r="B37" s="42"/>
      <c r="C37" s="44"/>
      <c r="D37" s="77"/>
      <c r="E37" s="77"/>
      <c r="F37" s="78"/>
      <c r="G37" s="78"/>
      <c r="H37" s="78"/>
      <c r="I37" s="78"/>
      <c r="J37" s="78"/>
      <c r="K37" s="78"/>
      <c r="L37" s="44"/>
      <c r="M37" s="43"/>
      <c r="N37" s="41"/>
    </row>
    <row r="38" spans="1:14" ht="14.15" customHeight="1">
      <c r="A38" s="36"/>
      <c r="B38" s="42"/>
      <c r="C38" s="44"/>
      <c r="D38" s="384" t="s">
        <v>12</v>
      </c>
      <c r="E38" s="385"/>
      <c r="F38" s="259" t="s">
        <v>316</v>
      </c>
      <c r="G38" s="258" t="s">
        <v>317</v>
      </c>
      <c r="H38" s="259" t="s">
        <v>318</v>
      </c>
      <c r="I38" s="258" t="s">
        <v>319</v>
      </c>
      <c r="J38" s="259" t="s">
        <v>320</v>
      </c>
      <c r="K38" s="258" t="s">
        <v>321</v>
      </c>
      <c r="L38" s="44"/>
      <c r="M38" s="43"/>
      <c r="N38" s="41"/>
    </row>
    <row r="39" spans="1:14" ht="14.15" customHeight="1">
      <c r="A39" s="36"/>
      <c r="B39" s="42"/>
      <c r="C39" s="44"/>
      <c r="D39" s="356" t="str">
        <f>I8</f>
        <v>FWFC B03 Blue</v>
      </c>
      <c r="E39" s="357"/>
      <c r="F39" s="76">
        <v>0</v>
      </c>
      <c r="G39" s="76">
        <v>8</v>
      </c>
      <c r="H39" s="76">
        <v>4</v>
      </c>
      <c r="I39" s="76"/>
      <c r="J39" s="76"/>
      <c r="K39" s="76">
        <v>12</v>
      </c>
      <c r="L39" s="44"/>
      <c r="M39" s="43"/>
      <c r="N39" s="41"/>
    </row>
    <row r="40" spans="1:14" ht="14.15" customHeight="1">
      <c r="A40" s="36"/>
      <c r="B40" s="42"/>
      <c r="C40" s="44"/>
      <c r="D40" s="356" t="str">
        <f>I9</f>
        <v>Eastside FC White - Barros</v>
      </c>
      <c r="E40" s="357"/>
      <c r="F40" s="76">
        <v>10</v>
      </c>
      <c r="G40" s="76">
        <v>10</v>
      </c>
      <c r="H40" s="76">
        <v>10</v>
      </c>
      <c r="I40" s="76"/>
      <c r="J40" s="76"/>
      <c r="K40" s="76">
        <v>30</v>
      </c>
      <c r="L40" s="44"/>
      <c r="M40" s="43"/>
      <c r="N40" s="41"/>
    </row>
    <row r="41" spans="1:14" ht="14.15" customHeight="1">
      <c r="A41" s="36"/>
      <c r="B41" s="42"/>
      <c r="C41" s="44"/>
      <c r="D41" s="356" t="str">
        <f>I10</f>
        <v>SU Shoreline Blue 03</v>
      </c>
      <c r="E41" s="357"/>
      <c r="F41" s="76">
        <v>10</v>
      </c>
      <c r="G41" s="76">
        <v>4</v>
      </c>
      <c r="H41" s="76">
        <v>6</v>
      </c>
      <c r="I41" s="76"/>
      <c r="J41" s="76"/>
      <c r="K41" s="76">
        <v>10</v>
      </c>
      <c r="L41" s="44"/>
      <c r="M41" s="43"/>
      <c r="N41" s="41"/>
    </row>
    <row r="42" spans="1:14" ht="14.15" customHeight="1">
      <c r="A42" s="36"/>
      <c r="B42" s="42"/>
      <c r="C42" s="44"/>
      <c r="D42" s="356" t="str">
        <f>I11</f>
        <v>Breakers - Chester BU03</v>
      </c>
      <c r="E42" s="357"/>
      <c r="F42" s="76">
        <v>1</v>
      </c>
      <c r="G42" s="76">
        <v>0</v>
      </c>
      <c r="H42" s="76">
        <v>6</v>
      </c>
      <c r="I42" s="76"/>
      <c r="J42" s="76"/>
      <c r="K42" s="76">
        <v>7</v>
      </c>
      <c r="L42" s="44"/>
      <c r="M42" s="43"/>
      <c r="N42" s="41"/>
    </row>
    <row r="43" spans="1:14" ht="14.15" customHeight="1">
      <c r="A43" s="36"/>
      <c r="B43" s="4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5" customHeight="1">
      <c r="A44" s="36"/>
      <c r="B44" s="42"/>
      <c r="C44" s="139"/>
      <c r="D44" s="140" t="s">
        <v>314</v>
      </c>
      <c r="E44" s="44"/>
      <c r="F44" s="44"/>
      <c r="G44" s="44"/>
      <c r="H44" s="44"/>
      <c r="I44" s="44"/>
      <c r="J44" s="44"/>
      <c r="K44" s="44"/>
      <c r="L44" s="44"/>
      <c r="M44" s="43"/>
      <c r="N44" s="41"/>
    </row>
    <row r="45" spans="1:14" ht="14.15" customHeight="1">
      <c r="A45" s="36"/>
      <c r="B45" s="42"/>
      <c r="C45" s="139"/>
      <c r="D45" s="141"/>
      <c r="E45" s="355" t="s">
        <v>621</v>
      </c>
      <c r="F45" s="355"/>
      <c r="G45" s="355"/>
      <c r="H45" s="355"/>
      <c r="I45" s="355"/>
      <c r="J45" s="355"/>
      <c r="K45" s="355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>
      <c r="A71" s="36"/>
      <c r="B71" s="42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3"/>
      <c r="N71" s="41"/>
    </row>
    <row r="72" spans="1:14" ht="13.5" thickBot="1">
      <c r="A72" s="36"/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41"/>
    </row>
    <row r="73" spans="1:14" ht="29.15" customHeight="1" thickTop="1" thickBot="1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90"/>
    </row>
    <row r="74" spans="1:14" ht="13.5" thickTop="1"/>
  </sheetData>
  <mergeCells count="51">
    <mergeCell ref="E45:K45"/>
    <mergeCell ref="I8:J8"/>
    <mergeCell ref="I9:J9"/>
    <mergeCell ref="I10:J10"/>
    <mergeCell ref="I11:J11"/>
    <mergeCell ref="E8:F8"/>
    <mergeCell ref="E9:F9"/>
    <mergeCell ref="E10:F10"/>
    <mergeCell ref="E11:F11"/>
    <mergeCell ref="D36:E36"/>
    <mergeCell ref="D38:E38"/>
    <mergeCell ref="D39:E39"/>
    <mergeCell ref="D40:E40"/>
    <mergeCell ref="D41:E41"/>
    <mergeCell ref="D42:E42"/>
    <mergeCell ref="G30:H30"/>
    <mergeCell ref="I30:J30"/>
    <mergeCell ref="D32:E32"/>
    <mergeCell ref="D33:E33"/>
    <mergeCell ref="D34:E34"/>
    <mergeCell ref="D35:E35"/>
    <mergeCell ref="G28:H28"/>
    <mergeCell ref="I28:J28"/>
    <mergeCell ref="G19:H19"/>
    <mergeCell ref="I19:J19"/>
    <mergeCell ref="G18:H18"/>
    <mergeCell ref="I18:J18"/>
    <mergeCell ref="G23:H23"/>
    <mergeCell ref="I23:J23"/>
    <mergeCell ref="G24:H24"/>
    <mergeCell ref="I24:J24"/>
    <mergeCell ref="G27:H27"/>
    <mergeCell ref="I27:J27"/>
    <mergeCell ref="G25:H25"/>
    <mergeCell ref="I25:J25"/>
    <mergeCell ref="G17:H17"/>
    <mergeCell ref="I17:J17"/>
    <mergeCell ref="G20:H20"/>
    <mergeCell ref="I20:J20"/>
    <mergeCell ref="G22:H22"/>
    <mergeCell ref="I22:J22"/>
    <mergeCell ref="C2:L2"/>
    <mergeCell ref="G14:H14"/>
    <mergeCell ref="I14:J14"/>
    <mergeCell ref="G15:H15"/>
    <mergeCell ref="I15:J15"/>
    <mergeCell ref="G13:H13"/>
    <mergeCell ref="I13:J13"/>
    <mergeCell ref="C3:L5"/>
    <mergeCell ref="E7:F7"/>
    <mergeCell ref="I7:J7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workbookViewId="0">
      <selection activeCell="E44" sqref="E44:K44"/>
    </sheetView>
  </sheetViews>
  <sheetFormatPr defaultColWidth="8.81640625" defaultRowHeight="13"/>
  <cols>
    <col min="1" max="2" width="4.81640625" style="35" customWidth="1"/>
    <col min="3" max="12" width="10" style="35" customWidth="1"/>
    <col min="13" max="14" width="4.81640625" style="35" customWidth="1"/>
    <col min="15" max="15" width="26.81640625" style="35" customWidth="1"/>
    <col min="16" max="16384" width="8.81640625" style="35"/>
  </cols>
  <sheetData>
    <row r="1" spans="1:14" ht="29.15" customHeight="1" thickTop="1" thickBot="1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44" customHeight="1" thickTop="1">
      <c r="A2" s="36"/>
      <c r="B2" s="37"/>
      <c r="C2" s="386" t="s">
        <v>575</v>
      </c>
      <c r="D2" s="386"/>
      <c r="E2" s="386"/>
      <c r="F2" s="386"/>
      <c r="G2" s="386"/>
      <c r="H2" s="386"/>
      <c r="I2" s="386"/>
      <c r="J2" s="386"/>
      <c r="K2" s="386"/>
      <c r="L2" s="386"/>
      <c r="M2" s="130"/>
      <c r="N2" s="41"/>
    </row>
    <row r="3" spans="1:14" ht="15" customHeight="1">
      <c r="A3" s="36"/>
      <c r="B3" s="42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43"/>
      <c r="N3" s="41"/>
    </row>
    <row r="4" spans="1:14" ht="15" customHeight="1">
      <c r="A4" s="36"/>
      <c r="B4" s="42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43"/>
      <c r="N4" s="41"/>
    </row>
    <row r="5" spans="1:14" ht="15" customHeight="1">
      <c r="A5" s="36"/>
      <c r="B5" s="42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43"/>
      <c r="N5" s="41"/>
    </row>
    <row r="6" spans="1:14" ht="14.15" customHeight="1">
      <c r="A6" s="36"/>
      <c r="B6" s="42"/>
      <c r="C6" s="44"/>
      <c r="D6" s="44"/>
      <c r="E6" s="44"/>
      <c r="F6" s="44"/>
      <c r="G6" s="44"/>
      <c r="H6" s="44"/>
      <c r="I6" s="44"/>
      <c r="J6" s="44"/>
      <c r="K6" s="44"/>
      <c r="L6" s="44"/>
      <c r="M6" s="43"/>
      <c r="N6" s="41"/>
    </row>
    <row r="7" spans="1:14" ht="18" customHeight="1">
      <c r="A7" s="36"/>
      <c r="B7" s="42"/>
      <c r="C7" s="44"/>
      <c r="D7" s="44"/>
      <c r="E7" s="382" t="s">
        <v>107</v>
      </c>
      <c r="F7" s="383"/>
      <c r="G7" s="44"/>
      <c r="H7" s="44"/>
      <c r="I7" s="382" t="s">
        <v>123</v>
      </c>
      <c r="J7" s="383"/>
      <c r="K7" s="44"/>
      <c r="L7" s="44"/>
      <c r="M7" s="43"/>
      <c r="N7" s="41"/>
    </row>
    <row r="8" spans="1:14" ht="14.15" customHeight="1">
      <c r="A8" s="36"/>
      <c r="B8" s="42"/>
      <c r="C8" s="44"/>
      <c r="D8" s="44"/>
      <c r="E8" s="345" t="s">
        <v>549</v>
      </c>
      <c r="F8" s="346"/>
      <c r="G8" s="44"/>
      <c r="H8" s="44"/>
      <c r="I8" s="345" t="s">
        <v>134</v>
      </c>
      <c r="J8" s="346"/>
      <c r="K8" s="44"/>
      <c r="L8" s="44"/>
      <c r="M8" s="43"/>
      <c r="N8" s="41"/>
    </row>
    <row r="9" spans="1:14" ht="14.15" customHeight="1">
      <c r="A9" s="36"/>
      <c r="B9" s="42"/>
      <c r="C9" s="44"/>
      <c r="D9" s="44"/>
      <c r="E9" s="345" t="s">
        <v>552</v>
      </c>
      <c r="F9" s="346"/>
      <c r="G9" s="44"/>
      <c r="H9" s="44"/>
      <c r="I9" s="345" t="s">
        <v>555</v>
      </c>
      <c r="J9" s="346"/>
      <c r="K9" s="44"/>
      <c r="L9" s="44"/>
      <c r="M9" s="43"/>
      <c r="N9" s="41"/>
    </row>
    <row r="10" spans="1:14" ht="14.15" customHeight="1">
      <c r="A10" s="36"/>
      <c r="B10" s="42"/>
      <c r="C10" s="44"/>
      <c r="D10" s="44"/>
      <c r="E10" s="345" t="s">
        <v>135</v>
      </c>
      <c r="F10" s="346"/>
      <c r="G10" s="44"/>
      <c r="H10" s="44"/>
      <c r="I10" s="345" t="s">
        <v>556</v>
      </c>
      <c r="J10" s="346"/>
      <c r="K10" s="44"/>
      <c r="L10" s="44"/>
      <c r="M10" s="43"/>
      <c r="N10" s="41"/>
    </row>
    <row r="11" spans="1:14" ht="14.15" customHeight="1">
      <c r="A11" s="36"/>
      <c r="B11" s="42"/>
      <c r="C11" s="44"/>
      <c r="D11" s="44"/>
      <c r="E11" s="387" t="s">
        <v>589</v>
      </c>
      <c r="F11" s="346"/>
      <c r="G11" s="44"/>
      <c r="H11" s="44"/>
      <c r="I11" s="345" t="s">
        <v>136</v>
      </c>
      <c r="J11" s="346"/>
      <c r="K11" s="44"/>
      <c r="L11" s="44"/>
      <c r="M11" s="43"/>
      <c r="N11" s="41"/>
    </row>
    <row r="12" spans="1:14" ht="14.15" customHeight="1">
      <c r="A12" s="36"/>
      <c r="B12" s="4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1"/>
    </row>
    <row r="13" spans="1:14" ht="14.15" customHeight="1">
      <c r="A13" s="36"/>
      <c r="B13" s="42"/>
      <c r="C13" s="256" t="s">
        <v>295</v>
      </c>
      <c r="D13" s="260" t="s">
        <v>296</v>
      </c>
      <c r="E13" s="256" t="s">
        <v>297</v>
      </c>
      <c r="F13" s="256" t="s">
        <v>110</v>
      </c>
      <c r="G13" s="375" t="s">
        <v>299</v>
      </c>
      <c r="H13" s="375"/>
      <c r="I13" s="375" t="s">
        <v>300</v>
      </c>
      <c r="J13" s="375"/>
      <c r="K13" s="256" t="s">
        <v>111</v>
      </c>
      <c r="L13" s="256" t="s">
        <v>301</v>
      </c>
      <c r="M13" s="43"/>
      <c r="N13" s="41"/>
    </row>
    <row r="14" spans="1:14" ht="14.15" customHeight="1">
      <c r="A14" s="36"/>
      <c r="B14" s="42"/>
      <c r="C14" s="61">
        <v>42195</v>
      </c>
      <c r="D14" s="62">
        <v>0.39583333333333331</v>
      </c>
      <c r="E14" s="63">
        <v>5</v>
      </c>
      <c r="F14" s="63">
        <v>5</v>
      </c>
      <c r="G14" s="343" t="str">
        <f>E8</f>
        <v>Cascade FC B03 Green</v>
      </c>
      <c r="H14" s="344"/>
      <c r="I14" s="343" t="str">
        <f>E9</f>
        <v>Crossfire Select B03 Lopez</v>
      </c>
      <c r="J14" s="343"/>
      <c r="K14" s="64">
        <v>2</v>
      </c>
      <c r="L14" s="64" t="s">
        <v>302</v>
      </c>
      <c r="M14" s="43"/>
      <c r="N14" s="41"/>
    </row>
    <row r="15" spans="1:14" ht="14.15" customHeight="1">
      <c r="A15" s="36"/>
      <c r="B15" s="42"/>
      <c r="C15" s="61">
        <v>42195</v>
      </c>
      <c r="D15" s="62">
        <v>0.44791666666666669</v>
      </c>
      <c r="E15" s="63">
        <v>5</v>
      </c>
      <c r="F15" s="63">
        <v>0</v>
      </c>
      <c r="G15" s="343" t="str">
        <f>I10</f>
        <v>FWFC B03 White</v>
      </c>
      <c r="H15" s="344"/>
      <c r="I15" s="343" t="str">
        <f>I11</f>
        <v>SU NE B03 Blue</v>
      </c>
      <c r="J15" s="343"/>
      <c r="K15" s="64">
        <v>6</v>
      </c>
      <c r="L15" s="64" t="s">
        <v>304</v>
      </c>
      <c r="M15" s="43"/>
      <c r="N15" s="41"/>
    </row>
    <row r="16" spans="1:14" ht="14.15" customHeight="1">
      <c r="A16" s="36"/>
      <c r="B16" s="42"/>
      <c r="C16" s="61">
        <v>42195</v>
      </c>
      <c r="D16" s="62">
        <v>0.44791666666666669</v>
      </c>
      <c r="E16" s="63">
        <v>6</v>
      </c>
      <c r="F16" s="63">
        <v>2</v>
      </c>
      <c r="G16" s="343" t="str">
        <f>I8</f>
        <v>SU B03 South White</v>
      </c>
      <c r="H16" s="344"/>
      <c r="I16" s="343" t="str">
        <f>I9</f>
        <v>FC Edmonds Velocity</v>
      </c>
      <c r="J16" s="343"/>
      <c r="K16" s="64">
        <v>7</v>
      </c>
      <c r="L16" s="64" t="s">
        <v>304</v>
      </c>
      <c r="M16" s="43"/>
      <c r="N16" s="41"/>
    </row>
    <row r="17" spans="1:14" ht="14.15" customHeight="1">
      <c r="A17" s="36"/>
      <c r="B17" s="42"/>
      <c r="C17" s="61">
        <v>42195</v>
      </c>
      <c r="D17" s="62">
        <v>0.5</v>
      </c>
      <c r="E17" s="63">
        <v>7</v>
      </c>
      <c r="F17" s="63">
        <v>3</v>
      </c>
      <c r="G17" s="343" t="str">
        <f>E10</f>
        <v>SU West B03 White</v>
      </c>
      <c r="H17" s="344"/>
      <c r="I17" s="343" t="str">
        <f>E11</f>
        <v>HSA Select B03 Blue</v>
      </c>
      <c r="J17" s="343"/>
      <c r="K17" s="64">
        <v>2</v>
      </c>
      <c r="L17" s="64" t="s">
        <v>302</v>
      </c>
      <c r="M17" s="43"/>
      <c r="N17" s="41"/>
    </row>
    <row r="18" spans="1:14" ht="6.75" customHeight="1">
      <c r="A18" s="36"/>
      <c r="B18" s="42"/>
      <c r="C18" s="132"/>
      <c r="D18" s="133"/>
      <c r="E18" s="134"/>
      <c r="F18" s="134"/>
      <c r="G18" s="135"/>
      <c r="H18" s="77"/>
      <c r="I18" s="135"/>
      <c r="J18" s="135"/>
      <c r="K18" s="136"/>
      <c r="L18" s="136"/>
      <c r="M18" s="43"/>
      <c r="N18" s="41"/>
    </row>
    <row r="19" spans="1:14" ht="14.15" customHeight="1">
      <c r="A19" s="36"/>
      <c r="B19" s="42"/>
      <c r="C19" s="61">
        <v>42196</v>
      </c>
      <c r="D19" s="62">
        <v>0.38541666666666669</v>
      </c>
      <c r="E19" s="63">
        <v>8</v>
      </c>
      <c r="F19" s="63">
        <v>5</v>
      </c>
      <c r="G19" s="343" t="str">
        <f>I11</f>
        <v>SU NE B03 Blue</v>
      </c>
      <c r="H19" s="344"/>
      <c r="I19" s="343" t="str">
        <f>I8</f>
        <v>SU B03 South White</v>
      </c>
      <c r="J19" s="343"/>
      <c r="K19" s="64">
        <v>1</v>
      </c>
      <c r="L19" s="64" t="s">
        <v>304</v>
      </c>
      <c r="M19" s="43"/>
      <c r="N19" s="41"/>
    </row>
    <row r="20" spans="1:14" ht="14.15" customHeight="1">
      <c r="A20" s="36"/>
      <c r="B20" s="42"/>
      <c r="C20" s="61">
        <v>42196</v>
      </c>
      <c r="D20" s="62">
        <v>0.69791666666666663</v>
      </c>
      <c r="E20" s="63">
        <v>8</v>
      </c>
      <c r="F20" s="63">
        <v>1</v>
      </c>
      <c r="G20" s="343" t="str">
        <f>E9</f>
        <v>Crossfire Select B03 Lopez</v>
      </c>
      <c r="H20" s="344"/>
      <c r="I20" s="343" t="str">
        <f>E10</f>
        <v>SU West B03 White</v>
      </c>
      <c r="J20" s="343"/>
      <c r="K20" s="64">
        <v>3</v>
      </c>
      <c r="L20" s="64" t="s">
        <v>302</v>
      </c>
      <c r="M20" s="43"/>
      <c r="N20" s="41"/>
    </row>
    <row r="21" spans="1:14" ht="14.15" customHeight="1">
      <c r="A21" s="36"/>
      <c r="B21" s="42"/>
      <c r="C21" s="61">
        <v>42196</v>
      </c>
      <c r="D21" s="62">
        <v>0.75</v>
      </c>
      <c r="E21" s="63">
        <v>7</v>
      </c>
      <c r="F21" s="63">
        <v>2</v>
      </c>
      <c r="G21" s="343" t="str">
        <f>E11</f>
        <v>HSA Select B03 Blue</v>
      </c>
      <c r="H21" s="344"/>
      <c r="I21" s="343" t="str">
        <f>E8</f>
        <v>Cascade FC B03 Green</v>
      </c>
      <c r="J21" s="343"/>
      <c r="K21" s="64">
        <v>3</v>
      </c>
      <c r="L21" s="64" t="s">
        <v>302</v>
      </c>
      <c r="M21" s="43"/>
      <c r="N21" s="41"/>
    </row>
    <row r="22" spans="1:14" ht="14.15" customHeight="1">
      <c r="A22" s="36"/>
      <c r="B22" s="42"/>
      <c r="C22" s="61">
        <v>42196</v>
      </c>
      <c r="D22" s="62">
        <v>0.75</v>
      </c>
      <c r="E22" s="63">
        <v>8</v>
      </c>
      <c r="F22" s="63">
        <v>5</v>
      </c>
      <c r="G22" s="343" t="str">
        <f>I9</f>
        <v>FC Edmonds Velocity</v>
      </c>
      <c r="H22" s="344"/>
      <c r="I22" s="343" t="str">
        <f>I10</f>
        <v>FWFC B03 White</v>
      </c>
      <c r="J22" s="343"/>
      <c r="K22" s="137" t="s">
        <v>602</v>
      </c>
      <c r="L22" s="64" t="s">
        <v>304</v>
      </c>
      <c r="M22" s="43"/>
      <c r="N22" s="41"/>
    </row>
    <row r="23" spans="1:14" ht="6.75" customHeight="1">
      <c r="A23" s="36"/>
      <c r="B23" s="42"/>
      <c r="C23" s="132"/>
      <c r="D23" s="133"/>
      <c r="E23" s="134"/>
      <c r="F23" s="134"/>
      <c r="G23" s="135"/>
      <c r="H23" s="138"/>
      <c r="I23" s="135"/>
      <c r="J23" s="135"/>
      <c r="K23" s="136"/>
      <c r="L23" s="136"/>
      <c r="M23" s="43"/>
      <c r="N23" s="41"/>
    </row>
    <row r="24" spans="1:14" ht="14.15" customHeight="1">
      <c r="A24" s="36"/>
      <c r="B24" s="42"/>
      <c r="C24" s="61">
        <v>42197</v>
      </c>
      <c r="D24" s="62">
        <v>0.33333333333333331</v>
      </c>
      <c r="E24" s="63">
        <v>7</v>
      </c>
      <c r="F24" s="63">
        <v>3</v>
      </c>
      <c r="G24" s="343" t="str">
        <f>E8</f>
        <v>Cascade FC B03 Green</v>
      </c>
      <c r="H24" s="344"/>
      <c r="I24" s="343" t="str">
        <f>E10</f>
        <v>SU West B03 White</v>
      </c>
      <c r="J24" s="343"/>
      <c r="K24" s="64">
        <v>1</v>
      </c>
      <c r="L24" s="64" t="s">
        <v>302</v>
      </c>
      <c r="M24" s="43"/>
      <c r="N24" s="41"/>
    </row>
    <row r="25" spans="1:14" ht="14.15" customHeight="1">
      <c r="A25" s="36"/>
      <c r="B25" s="42"/>
      <c r="C25" s="61">
        <v>42197</v>
      </c>
      <c r="D25" s="62">
        <v>0.38541666666666669</v>
      </c>
      <c r="E25" s="63">
        <v>7</v>
      </c>
      <c r="F25" s="63">
        <v>1</v>
      </c>
      <c r="G25" s="343" t="str">
        <f>E9</f>
        <v>Crossfire Select B03 Lopez</v>
      </c>
      <c r="H25" s="344"/>
      <c r="I25" s="343" t="str">
        <f>E11</f>
        <v>HSA Select B03 Blue</v>
      </c>
      <c r="J25" s="343"/>
      <c r="K25" s="64">
        <v>2</v>
      </c>
      <c r="L25" s="64" t="s">
        <v>302</v>
      </c>
      <c r="M25" s="43"/>
      <c r="N25" s="41"/>
    </row>
    <row r="26" spans="1:14" ht="14.15" customHeight="1">
      <c r="A26" s="36"/>
      <c r="B26" s="42"/>
      <c r="C26" s="61">
        <v>42197</v>
      </c>
      <c r="D26" s="62">
        <v>0.39583333333333331</v>
      </c>
      <c r="E26" s="63">
        <v>8</v>
      </c>
      <c r="F26" s="63">
        <v>2</v>
      </c>
      <c r="G26" s="343" t="str">
        <f>I8</f>
        <v>SU B03 South White</v>
      </c>
      <c r="H26" s="344"/>
      <c r="I26" s="343" t="str">
        <f>I10</f>
        <v>FWFC B03 White</v>
      </c>
      <c r="J26" s="343"/>
      <c r="K26" s="64">
        <v>1</v>
      </c>
      <c r="L26" s="64" t="s">
        <v>304</v>
      </c>
      <c r="M26" s="43"/>
      <c r="N26" s="41"/>
    </row>
    <row r="27" spans="1:14" ht="14.15" customHeight="1">
      <c r="A27" s="36"/>
      <c r="B27" s="42"/>
      <c r="C27" s="61">
        <v>42197</v>
      </c>
      <c r="D27" s="62">
        <v>0.44791666666666669</v>
      </c>
      <c r="E27" s="63">
        <v>8</v>
      </c>
      <c r="F27" s="63">
        <v>7</v>
      </c>
      <c r="G27" s="343" t="str">
        <f>I9</f>
        <v>FC Edmonds Velocity</v>
      </c>
      <c r="H27" s="344"/>
      <c r="I27" s="343" t="str">
        <f>I11</f>
        <v>SU NE B03 Blue</v>
      </c>
      <c r="J27" s="343"/>
      <c r="K27" s="64">
        <v>3</v>
      </c>
      <c r="L27" s="64" t="s">
        <v>304</v>
      </c>
      <c r="M27" s="43"/>
      <c r="N27" s="41"/>
    </row>
    <row r="28" spans="1:14" ht="6.75" customHeight="1">
      <c r="A28" s="36"/>
      <c r="B28" s="42"/>
      <c r="C28" s="132"/>
      <c r="D28" s="133"/>
      <c r="E28" s="134"/>
      <c r="F28" s="134"/>
      <c r="G28" s="135"/>
      <c r="H28" s="77"/>
      <c r="I28" s="135"/>
      <c r="J28" s="135"/>
      <c r="K28" s="136"/>
      <c r="L28" s="136"/>
      <c r="M28" s="43"/>
      <c r="N28" s="41"/>
    </row>
    <row r="29" spans="1:14" ht="14.15" customHeight="1">
      <c r="A29" s="36"/>
      <c r="B29" s="42"/>
      <c r="C29" s="61">
        <v>42197</v>
      </c>
      <c r="D29" s="62">
        <v>0.60416666666666663</v>
      </c>
      <c r="E29" s="63">
        <v>7</v>
      </c>
      <c r="F29" s="63"/>
      <c r="G29" s="360" t="s">
        <v>198</v>
      </c>
      <c r="H29" s="344"/>
      <c r="I29" s="360" t="s">
        <v>199</v>
      </c>
      <c r="J29" s="360"/>
      <c r="K29" s="137"/>
      <c r="L29" s="64" t="s">
        <v>314</v>
      </c>
      <c r="M29" s="43"/>
      <c r="N29" s="41"/>
    </row>
    <row r="30" spans="1:14" ht="14.15" customHeight="1">
      <c r="A30" s="36"/>
      <c r="B30" s="4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3"/>
      <c r="N30" s="41"/>
    </row>
    <row r="31" spans="1:14" ht="14.15" customHeight="1">
      <c r="A31" s="36"/>
      <c r="B31" s="42"/>
      <c r="C31" s="44"/>
      <c r="D31" s="384" t="s">
        <v>315</v>
      </c>
      <c r="E31" s="385"/>
      <c r="F31" s="259" t="s">
        <v>316</v>
      </c>
      <c r="G31" s="258" t="s">
        <v>317</v>
      </c>
      <c r="H31" s="259" t="s">
        <v>318</v>
      </c>
      <c r="I31" s="258" t="s">
        <v>319</v>
      </c>
      <c r="J31" s="259" t="s">
        <v>320</v>
      </c>
      <c r="K31" s="258" t="s">
        <v>321</v>
      </c>
      <c r="L31" s="44"/>
      <c r="M31" s="43"/>
      <c r="N31" s="41"/>
    </row>
    <row r="32" spans="1:14" ht="14.15" customHeight="1">
      <c r="A32" s="36"/>
      <c r="B32" s="42"/>
      <c r="C32" s="44"/>
      <c r="D32" s="356" t="str">
        <f>E8</f>
        <v>Cascade FC B03 Green</v>
      </c>
      <c r="E32" s="357"/>
      <c r="F32" s="76">
        <v>9</v>
      </c>
      <c r="G32" s="76">
        <v>9</v>
      </c>
      <c r="H32" s="76">
        <v>9</v>
      </c>
      <c r="I32" s="76"/>
      <c r="J32" s="76"/>
      <c r="K32" s="76">
        <v>27</v>
      </c>
      <c r="L32" s="44"/>
      <c r="M32" s="43"/>
      <c r="N32" s="41"/>
    </row>
    <row r="33" spans="1:14" ht="14.15" customHeight="1">
      <c r="A33" s="36"/>
      <c r="B33" s="42"/>
      <c r="C33" s="44"/>
      <c r="D33" s="356" t="str">
        <f>E9</f>
        <v>Crossfire Select B03 Lopez</v>
      </c>
      <c r="E33" s="357"/>
      <c r="F33" s="76">
        <v>2</v>
      </c>
      <c r="G33" s="76">
        <v>1</v>
      </c>
      <c r="H33" s="76">
        <v>1</v>
      </c>
      <c r="I33" s="76"/>
      <c r="J33" s="76"/>
      <c r="K33" s="76">
        <v>4</v>
      </c>
      <c r="L33" s="44"/>
      <c r="M33" s="43"/>
      <c r="N33" s="41"/>
    </row>
    <row r="34" spans="1:14" ht="14.15" customHeight="1">
      <c r="A34" s="36"/>
      <c r="B34" s="42"/>
      <c r="C34" s="44"/>
      <c r="D34" s="356" t="str">
        <f>E10</f>
        <v>SU West B03 White</v>
      </c>
      <c r="E34" s="357"/>
      <c r="F34" s="76">
        <v>9</v>
      </c>
      <c r="G34" s="76">
        <v>9</v>
      </c>
      <c r="H34" s="76">
        <v>1</v>
      </c>
      <c r="I34" s="76"/>
      <c r="J34" s="76"/>
      <c r="K34" s="76">
        <v>19</v>
      </c>
      <c r="L34" s="44"/>
      <c r="M34" s="43"/>
      <c r="N34" s="41"/>
    </row>
    <row r="35" spans="1:14" ht="14.15" customHeight="1">
      <c r="A35" s="36"/>
      <c r="B35" s="42"/>
      <c r="C35" s="44"/>
      <c r="D35" s="356" t="str">
        <f>E11</f>
        <v>HSA Select B03 Blue</v>
      </c>
      <c r="E35" s="357"/>
      <c r="F35" s="76">
        <v>2</v>
      </c>
      <c r="G35" s="76">
        <v>2</v>
      </c>
      <c r="H35" s="76">
        <v>8</v>
      </c>
      <c r="I35" s="76"/>
      <c r="J35" s="76"/>
      <c r="K35" s="76">
        <v>12</v>
      </c>
      <c r="L35" s="44"/>
      <c r="M35" s="43"/>
      <c r="N35" s="41"/>
    </row>
    <row r="36" spans="1:14" ht="6.75" customHeight="1">
      <c r="A36" s="36"/>
      <c r="B36" s="42"/>
      <c r="C36" s="44"/>
      <c r="D36" s="77"/>
      <c r="E36" s="77"/>
      <c r="F36" s="78"/>
      <c r="G36" s="78"/>
      <c r="H36" s="78"/>
      <c r="I36" s="78"/>
      <c r="J36" s="78"/>
      <c r="K36" s="78"/>
      <c r="L36" s="44"/>
      <c r="M36" s="43"/>
      <c r="N36" s="41"/>
    </row>
    <row r="37" spans="1:14" ht="14.15" customHeight="1">
      <c r="A37" s="36"/>
      <c r="B37" s="42"/>
      <c r="C37" s="44"/>
      <c r="D37" s="384" t="s">
        <v>126</v>
      </c>
      <c r="E37" s="385"/>
      <c r="F37" s="259" t="s">
        <v>316</v>
      </c>
      <c r="G37" s="258" t="s">
        <v>317</v>
      </c>
      <c r="H37" s="259" t="s">
        <v>318</v>
      </c>
      <c r="I37" s="258" t="s">
        <v>319</v>
      </c>
      <c r="J37" s="259" t="s">
        <v>320</v>
      </c>
      <c r="K37" s="258" t="s">
        <v>321</v>
      </c>
      <c r="L37" s="44"/>
      <c r="M37" s="43"/>
      <c r="N37" s="41"/>
    </row>
    <row r="38" spans="1:14" ht="14.15" customHeight="1">
      <c r="A38" s="36"/>
      <c r="B38" s="42"/>
      <c r="C38" s="44"/>
      <c r="D38" s="356" t="str">
        <f>I8</f>
        <v>SU B03 South White</v>
      </c>
      <c r="E38" s="357"/>
      <c r="F38" s="76">
        <v>2</v>
      </c>
      <c r="G38" s="76">
        <v>1</v>
      </c>
      <c r="H38" s="76">
        <v>8</v>
      </c>
      <c r="I38" s="76"/>
      <c r="J38" s="76"/>
      <c r="K38" s="76">
        <v>11</v>
      </c>
      <c r="L38" s="44"/>
      <c r="M38" s="43"/>
      <c r="N38" s="41"/>
    </row>
    <row r="39" spans="1:14" ht="14.15" customHeight="1">
      <c r="A39" s="36"/>
      <c r="B39" s="42"/>
      <c r="C39" s="44"/>
      <c r="D39" s="356" t="str">
        <f>I9</f>
        <v>FC Edmonds Velocity</v>
      </c>
      <c r="E39" s="357"/>
      <c r="F39" s="76">
        <v>9</v>
      </c>
      <c r="G39" s="76">
        <v>9</v>
      </c>
      <c r="H39" s="76">
        <v>9</v>
      </c>
      <c r="I39" s="76"/>
      <c r="J39" s="76"/>
      <c r="K39" s="76">
        <v>27</v>
      </c>
      <c r="L39" s="44"/>
      <c r="M39" s="43"/>
      <c r="N39" s="41"/>
    </row>
    <row r="40" spans="1:14" ht="14.15" customHeight="1">
      <c r="A40" s="36"/>
      <c r="B40" s="42"/>
      <c r="C40" s="44"/>
      <c r="D40" s="356" t="str">
        <f>I10</f>
        <v>FWFC B03 White</v>
      </c>
      <c r="E40" s="357"/>
      <c r="F40" s="76">
        <v>0</v>
      </c>
      <c r="G40" s="76">
        <v>1</v>
      </c>
      <c r="H40" s="76">
        <v>1</v>
      </c>
      <c r="I40" s="76"/>
      <c r="J40" s="76"/>
      <c r="K40" s="76">
        <v>2</v>
      </c>
      <c r="L40" s="44"/>
      <c r="M40" s="43"/>
      <c r="N40" s="41"/>
    </row>
    <row r="41" spans="1:14" ht="14.15" customHeight="1">
      <c r="A41" s="36"/>
      <c r="B41" s="42"/>
      <c r="C41" s="44"/>
      <c r="D41" s="356" t="str">
        <f>I11</f>
        <v>SU NE B03 Blue</v>
      </c>
      <c r="E41" s="357"/>
      <c r="F41" s="76">
        <v>10</v>
      </c>
      <c r="G41" s="76">
        <v>9</v>
      </c>
      <c r="H41" s="76">
        <v>3</v>
      </c>
      <c r="I41" s="76"/>
      <c r="J41" s="76"/>
      <c r="K41" s="76">
        <v>22</v>
      </c>
      <c r="L41" s="44"/>
      <c r="M41" s="43"/>
      <c r="N41" s="41"/>
    </row>
    <row r="42" spans="1:14" ht="14.15" customHeight="1">
      <c r="A42" s="36"/>
      <c r="B42" s="4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3"/>
      <c r="N42" s="41"/>
    </row>
    <row r="43" spans="1:14" ht="14.15" customHeight="1">
      <c r="A43" s="36"/>
      <c r="B43" s="42"/>
      <c r="C43" s="139"/>
      <c r="D43" s="140" t="s">
        <v>314</v>
      </c>
      <c r="E43" s="44"/>
      <c r="F43" s="44"/>
      <c r="G43" s="44"/>
      <c r="H43" s="44"/>
      <c r="I43" s="44"/>
      <c r="J43" s="44"/>
      <c r="K43" s="44"/>
      <c r="L43" s="44"/>
      <c r="M43" s="43"/>
      <c r="N43" s="41"/>
    </row>
    <row r="44" spans="1:14" ht="14.15" customHeight="1">
      <c r="A44" s="36"/>
      <c r="B44" s="42"/>
      <c r="C44" s="139"/>
      <c r="D44" s="141"/>
      <c r="E44" s="355" t="s">
        <v>622</v>
      </c>
      <c r="F44" s="355"/>
      <c r="G44" s="355"/>
      <c r="H44" s="355"/>
      <c r="I44" s="355"/>
      <c r="J44" s="355"/>
      <c r="K44" s="355"/>
      <c r="L44" s="44"/>
      <c r="M44" s="43"/>
      <c r="N44" s="41"/>
    </row>
    <row r="45" spans="1:14">
      <c r="A45" s="36"/>
      <c r="B45" s="4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3"/>
      <c r="N45" s="41"/>
    </row>
    <row r="46" spans="1:14">
      <c r="A46" s="36"/>
      <c r="B46" s="4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3"/>
      <c r="N46" s="41"/>
    </row>
    <row r="47" spans="1:14">
      <c r="A47" s="36"/>
      <c r="B47" s="4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3"/>
      <c r="N47" s="41"/>
    </row>
    <row r="48" spans="1:14">
      <c r="A48" s="36"/>
      <c r="B48" s="4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3"/>
      <c r="N48" s="41"/>
    </row>
    <row r="49" spans="1:14">
      <c r="A49" s="36"/>
      <c r="B49" s="4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3"/>
      <c r="N49" s="41"/>
    </row>
    <row r="50" spans="1:14">
      <c r="A50" s="36"/>
      <c r="B50" s="4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3"/>
      <c r="N50" s="41"/>
    </row>
    <row r="51" spans="1:14">
      <c r="A51" s="36"/>
      <c r="B51" s="4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3"/>
      <c r="N51" s="41"/>
    </row>
    <row r="52" spans="1:14">
      <c r="A52" s="36"/>
      <c r="B52" s="4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3"/>
      <c r="N52" s="41"/>
    </row>
    <row r="53" spans="1:14">
      <c r="A53" s="36"/>
      <c r="B53" s="4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3"/>
      <c r="N53" s="41"/>
    </row>
    <row r="54" spans="1:14">
      <c r="A54" s="36"/>
      <c r="B54" s="4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3"/>
      <c r="N54" s="41"/>
    </row>
    <row r="55" spans="1:14">
      <c r="A55" s="36"/>
      <c r="B55" s="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3"/>
      <c r="N55" s="41"/>
    </row>
    <row r="56" spans="1:14">
      <c r="A56" s="36"/>
      <c r="B56" s="4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3"/>
      <c r="N56" s="41"/>
    </row>
    <row r="57" spans="1:14">
      <c r="A57" s="36"/>
      <c r="B57" s="4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3"/>
      <c r="N57" s="41"/>
    </row>
    <row r="58" spans="1:14">
      <c r="A58" s="36"/>
      <c r="B58" s="42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3"/>
      <c r="N58" s="41"/>
    </row>
    <row r="59" spans="1:14">
      <c r="A59" s="36"/>
      <c r="B59" s="42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3"/>
      <c r="N59" s="41"/>
    </row>
    <row r="60" spans="1:14">
      <c r="A60" s="36"/>
      <c r="B60" s="42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3"/>
      <c r="N60" s="41"/>
    </row>
    <row r="61" spans="1:14">
      <c r="A61" s="36"/>
      <c r="B61" s="42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3"/>
      <c r="N61" s="41"/>
    </row>
    <row r="62" spans="1:14">
      <c r="A62" s="36"/>
      <c r="B62" s="42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1"/>
    </row>
    <row r="63" spans="1:14">
      <c r="A63" s="36"/>
      <c r="B63" s="42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3"/>
      <c r="N63" s="41"/>
    </row>
    <row r="64" spans="1:14">
      <c r="A64" s="36"/>
      <c r="B64" s="42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3"/>
      <c r="N64" s="41"/>
    </row>
    <row r="65" spans="1:14">
      <c r="A65" s="36"/>
      <c r="B65" s="42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3"/>
      <c r="N65" s="41"/>
    </row>
    <row r="66" spans="1:14">
      <c r="A66" s="36"/>
      <c r="B66" s="42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3"/>
      <c r="N66" s="41"/>
    </row>
    <row r="67" spans="1:14">
      <c r="A67" s="36"/>
      <c r="B67" s="42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3"/>
      <c r="N67" s="41"/>
    </row>
    <row r="68" spans="1:14">
      <c r="A68" s="36"/>
      <c r="B68" s="42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3"/>
      <c r="N68" s="41"/>
    </row>
    <row r="69" spans="1:14">
      <c r="A69" s="36"/>
      <c r="B69" s="42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3"/>
      <c r="N69" s="41"/>
    </row>
    <row r="70" spans="1:14">
      <c r="A70" s="36"/>
      <c r="B70" s="4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3"/>
      <c r="N70" s="41"/>
    </row>
    <row r="71" spans="1:14" ht="13.5" thickBot="1">
      <c r="A71" s="36"/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41"/>
    </row>
    <row r="72" spans="1:14" ht="29.15" customHeight="1" thickTop="1" thickBot="1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90"/>
    </row>
    <row r="73" spans="1:14" ht="13.5" thickTop="1"/>
  </sheetData>
  <mergeCells count="51">
    <mergeCell ref="D31:E31"/>
    <mergeCell ref="D32:E32"/>
    <mergeCell ref="D33:E33"/>
    <mergeCell ref="D34:E34"/>
    <mergeCell ref="E44:K44"/>
    <mergeCell ref="D35:E35"/>
    <mergeCell ref="D37:E37"/>
    <mergeCell ref="D38:E38"/>
    <mergeCell ref="D39:E39"/>
    <mergeCell ref="D40:E40"/>
    <mergeCell ref="D41:E41"/>
    <mergeCell ref="G26:H26"/>
    <mergeCell ref="I26:J26"/>
    <mergeCell ref="G27:H27"/>
    <mergeCell ref="I27:J27"/>
    <mergeCell ref="I29:J29"/>
    <mergeCell ref="G29:H29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5:H15"/>
    <mergeCell ref="I15:J15"/>
    <mergeCell ref="G19:H19"/>
    <mergeCell ref="I19:J19"/>
    <mergeCell ref="G16:H16"/>
    <mergeCell ref="I16:J16"/>
    <mergeCell ref="C2:L2"/>
    <mergeCell ref="G14:H14"/>
    <mergeCell ref="I14:J14"/>
    <mergeCell ref="G13:H13"/>
    <mergeCell ref="I13:J13"/>
    <mergeCell ref="C3:L5"/>
    <mergeCell ref="E7:F7"/>
    <mergeCell ref="I7:J7"/>
    <mergeCell ref="I8:J8"/>
    <mergeCell ref="I9:J9"/>
    <mergeCell ref="I10:J10"/>
    <mergeCell ref="I11:J11"/>
    <mergeCell ref="E8:F8"/>
    <mergeCell ref="E9:F9"/>
    <mergeCell ref="E10:F10"/>
    <mergeCell ref="E11:F11"/>
  </mergeCells>
  <phoneticPr fontId="44" type="noConversion"/>
  <printOptions horizontalCentered="1" verticalCentered="1"/>
  <pageMargins left="0.5" right="0.5" top="0.5" bottom="0.5" header="0" footer="0"/>
  <pageSetup paperSize="3" scale="66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8</vt:i4>
      </vt:variant>
    </vt:vector>
  </HeadingPairs>
  <TitlesOfParts>
    <vt:vector size="39" baseType="lpstr">
      <vt:lpstr>BU10 old</vt:lpstr>
      <vt:lpstr>BU11 old</vt:lpstr>
      <vt:lpstr>GU10 old</vt:lpstr>
      <vt:lpstr>GU11 old</vt:lpstr>
      <vt:lpstr>Index</vt:lpstr>
      <vt:lpstr>BU10</vt:lpstr>
      <vt:lpstr>BU11</vt:lpstr>
      <vt:lpstr>BU12G</vt:lpstr>
      <vt:lpstr>BU12S</vt:lpstr>
      <vt:lpstr>BU13</vt:lpstr>
      <vt:lpstr>BU14</vt:lpstr>
      <vt:lpstr>BU15 (2)</vt:lpstr>
      <vt:lpstr>BU15</vt:lpstr>
      <vt:lpstr>BU16</vt:lpstr>
      <vt:lpstr>BU17-U19</vt:lpstr>
      <vt:lpstr>GU10</vt:lpstr>
      <vt:lpstr>GU11</vt:lpstr>
      <vt:lpstr>GU12</vt:lpstr>
      <vt:lpstr>GU13</vt:lpstr>
      <vt:lpstr>GU14</vt:lpstr>
      <vt:lpstr>GU14G</vt:lpstr>
      <vt:lpstr>GU14S</vt:lpstr>
      <vt:lpstr>GU15</vt:lpstr>
      <vt:lpstr>GU16</vt:lpstr>
      <vt:lpstr>GU16 OLD</vt:lpstr>
      <vt:lpstr>GU17-U19</vt:lpstr>
      <vt:lpstr>Field Matrix</vt:lpstr>
      <vt:lpstr>Boys</vt:lpstr>
      <vt:lpstr>Girls</vt:lpstr>
      <vt:lpstr>Ref Upload</vt:lpstr>
      <vt:lpstr>All Games Raw</vt:lpstr>
      <vt:lpstr>Boys!Print_Area</vt:lpstr>
      <vt:lpstr>'BU10'!Print_Area</vt:lpstr>
      <vt:lpstr>'BU10 old'!Print_Area</vt:lpstr>
      <vt:lpstr>'BU14'!Print_Area</vt:lpstr>
      <vt:lpstr>'BU16'!Print_Area</vt:lpstr>
      <vt:lpstr>'GU10'!Print_Area</vt:lpstr>
      <vt:lpstr>'GU10 old'!Print_Area</vt:lpstr>
      <vt:lpstr>'GU14'!Print_Area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Zach Zielinski</cp:lastModifiedBy>
  <dcterms:created xsi:type="dcterms:W3CDTF">2015-06-24T00:47:08Z</dcterms:created>
  <dcterms:modified xsi:type="dcterms:W3CDTF">2015-07-13T01:52:36Z</dcterms:modified>
</cp:coreProperties>
</file>